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jphfile\KOZBESZ\Intézmény_felújítások_átalakítások\NEMZETISÉGI IRODA\Honlapra\"/>
    </mc:Choice>
  </mc:AlternateContent>
  <xr:revisionPtr revIDLastSave="0" documentId="8_{EFF6331D-0772-442A-A9D1-40C6092BA5D0}" xr6:coauthVersionLast="47" xr6:coauthVersionMax="47" xr10:uidLastSave="{00000000-0000-0000-0000-000000000000}"/>
  <bookViews>
    <workbookView xWindow="28680" yWindow="-120" windowWidth="29040" windowHeight="15840"/>
  </bookViews>
  <sheets>
    <sheet name="Záradék" sheetId="6" r:id="rId1"/>
    <sheet name="Fejezet összesítő" sheetId="5" r:id="rId2"/>
    <sheet name="01  Organizációs költségek" sheetId="4" r:id="rId3"/>
    <sheet name="02  Bontási munkák" sheetId="3" r:id="rId4"/>
    <sheet name="03  Belső átalakítási munkák" sheetId="2" r:id="rId5"/>
    <sheet name="04 Zsaluzás és állványozás" sheetId="7" r:id="rId6"/>
    <sheet name="05 Előregyártott épületszerk. " sheetId="8" r:id="rId7"/>
    <sheet name="06 Fém- és könnyű épületszerk. " sheetId="9" r:id="rId8"/>
    <sheet name="07 Acélszerkezet korrózióvéd." sheetId="10" r:id="rId9"/>
    <sheet name="08 Tűzvédelem" sheetId="12" r:id="rId10"/>
    <sheet name="09 Gázellátás és füstgázelv." sheetId="13" r:id="rId11"/>
    <sheet name="10 Fűtés" sheetId="20" r:id="rId12"/>
    <sheet name="11 Szaniter" sheetId="21" r:id="rId13"/>
    <sheet name="12 Légtechnika" sheetId="22" r:id="rId14"/>
    <sheet name="13 Elektromos szerelés" sheetId="23" r:id="rId15"/>
    <sheet name="14 Mobil bútorok" sheetId="24" r:id="rId16"/>
  </sheets>
  <definedNames>
    <definedName name="_xlnm.Print_Area" localSheetId="5">'04 Zsaluzás és állványozás'!$A$1:$I$4</definedName>
    <definedName name="_xlnm.Print_Area" localSheetId="6">'05 Előregyártott épületszerk. '!$A$1:$I$4</definedName>
    <definedName name="_xlnm.Print_Area" localSheetId="7">'06 Fém- és könnyű épületszerk. '!$A$1:$I$4</definedName>
    <definedName name="_xlnm.Print_Area" localSheetId="8">'07 Acélszerkezet korrózióvéd.'!$A$1:$I$8</definedName>
    <definedName name="_xlnm.Print_Area" localSheetId="9">'08 Tűzvédelem'!$A$1:$I$5</definedName>
    <definedName name="_xlnm.Print_Area" localSheetId="10">'09 Gázellátás és füstgázelv.'!$A$1:$K$28</definedName>
    <definedName name="_xlnm.Print_Area" localSheetId="11">'10 Fűtés'!$A$1:$K$32</definedName>
    <definedName name="_xlnm.Print_Area" localSheetId="14">'13 Elektromos szerelés'!$A$1:$J$66</definedName>
    <definedName name="_xlnm.Print_Area" localSheetId="15">'14 Mobil bútorok'!$A$1:$I$3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C17" i="6"/>
  <c r="C20" i="5"/>
  <c r="B20" i="5"/>
  <c r="C19" i="5"/>
  <c r="B19" i="5"/>
  <c r="I14" i="24"/>
  <c r="H14" i="24"/>
  <c r="I12" i="24"/>
  <c r="H12" i="24"/>
  <c r="I10" i="24"/>
  <c r="H10" i="24"/>
  <c r="I8" i="24"/>
  <c r="H8" i="24"/>
  <c r="I6" i="24"/>
  <c r="H6" i="24"/>
  <c r="H15" i="24"/>
  <c r="I4" i="24"/>
  <c r="H4" i="24"/>
  <c r="I2" i="24"/>
  <c r="H2" i="24"/>
  <c r="C17" i="5"/>
  <c r="B17" i="5"/>
  <c r="C15" i="5"/>
  <c r="B15" i="5"/>
  <c r="C14" i="5"/>
  <c r="B14" i="5"/>
  <c r="C13" i="5"/>
  <c r="B13" i="5"/>
  <c r="C12" i="5"/>
  <c r="B12" i="5"/>
  <c r="C10" i="5"/>
  <c r="B10" i="5"/>
  <c r="C9" i="5"/>
  <c r="B9" i="5"/>
  <c r="C8" i="5"/>
  <c r="B8" i="5"/>
  <c r="C7" i="5"/>
  <c r="B7" i="5"/>
  <c r="C6" i="5"/>
  <c r="B6" i="5"/>
  <c r="C4" i="5"/>
  <c r="B4" i="5"/>
  <c r="C3" i="5"/>
  <c r="B3" i="5"/>
  <c r="I65" i="23"/>
  <c r="H65" i="23"/>
  <c r="G65" i="23"/>
  <c r="H64" i="23"/>
  <c r="G64" i="23"/>
  <c r="I64" i="23"/>
  <c r="H63" i="23"/>
  <c r="G63" i="23"/>
  <c r="H62" i="23"/>
  <c r="G62" i="23"/>
  <c r="I62" i="23"/>
  <c r="H61" i="23"/>
  <c r="G61" i="23"/>
  <c r="H60" i="23"/>
  <c r="G60" i="23"/>
  <c r="I60" i="23"/>
  <c r="H59" i="23"/>
  <c r="G59" i="23"/>
  <c r="H58" i="23"/>
  <c r="G58" i="23"/>
  <c r="I58" i="23"/>
  <c r="H57" i="23"/>
  <c r="G57" i="23"/>
  <c r="I57" i="23"/>
  <c r="H56" i="23"/>
  <c r="G56" i="23"/>
  <c r="H55" i="23"/>
  <c r="G55" i="23"/>
  <c r="I55" i="23"/>
  <c r="H54" i="23"/>
  <c r="G54" i="23"/>
  <c r="I54" i="23"/>
  <c r="H52" i="23"/>
  <c r="G52" i="23"/>
  <c r="H51" i="23"/>
  <c r="G51" i="23"/>
  <c r="H50" i="23"/>
  <c r="G50" i="23"/>
  <c r="I50" i="23"/>
  <c r="H49" i="23"/>
  <c r="G49" i="23"/>
  <c r="I49" i="23"/>
  <c r="H48" i="23"/>
  <c r="G48" i="23"/>
  <c r="I48" i="23"/>
  <c r="H47" i="23"/>
  <c r="G47" i="23"/>
  <c r="H46" i="23"/>
  <c r="G46" i="23"/>
  <c r="I46" i="23"/>
  <c r="H45" i="23"/>
  <c r="G45" i="23"/>
  <c r="I45" i="23"/>
  <c r="H44" i="23"/>
  <c r="G44" i="23"/>
  <c r="H41" i="23"/>
  <c r="G41" i="23"/>
  <c r="H40" i="23"/>
  <c r="G40" i="23"/>
  <c r="I40" i="23"/>
  <c r="H39" i="23"/>
  <c r="G39" i="23"/>
  <c r="I39" i="23"/>
  <c r="H36" i="23"/>
  <c r="G36" i="23"/>
  <c r="H35" i="23"/>
  <c r="G35" i="23"/>
  <c r="I35" i="23"/>
  <c r="H34" i="23"/>
  <c r="G34" i="23"/>
  <c r="I34" i="23"/>
  <c r="H33" i="23"/>
  <c r="G33" i="23"/>
  <c r="I33" i="23"/>
  <c r="H32" i="23"/>
  <c r="I32" i="23"/>
  <c r="G32" i="23"/>
  <c r="H31" i="23"/>
  <c r="G31" i="23"/>
  <c r="I31" i="23"/>
  <c r="H30" i="23"/>
  <c r="G30" i="23"/>
  <c r="I30" i="23"/>
  <c r="H29" i="23"/>
  <c r="G29" i="23"/>
  <c r="I29" i="23"/>
  <c r="H28" i="23"/>
  <c r="G28" i="23"/>
  <c r="H27" i="23"/>
  <c r="G27" i="23"/>
  <c r="I27" i="23"/>
  <c r="H24" i="23"/>
  <c r="G24" i="23"/>
  <c r="I24" i="23"/>
  <c r="H23" i="23"/>
  <c r="G23" i="23"/>
  <c r="I23" i="23"/>
  <c r="H22" i="23"/>
  <c r="I22" i="23"/>
  <c r="G22" i="23"/>
  <c r="H21" i="23"/>
  <c r="G21" i="23"/>
  <c r="I21" i="23"/>
  <c r="H20" i="23"/>
  <c r="G20" i="23"/>
  <c r="I20" i="23"/>
  <c r="H19" i="23"/>
  <c r="G19" i="23"/>
  <c r="I19" i="23"/>
  <c r="H18" i="23"/>
  <c r="G18" i="23"/>
  <c r="I18" i="23"/>
  <c r="H14" i="23"/>
  <c r="G14" i="23"/>
  <c r="I14" i="23"/>
  <c r="H13" i="23"/>
  <c r="G13" i="23"/>
  <c r="I13" i="23"/>
  <c r="H12" i="23"/>
  <c r="G12" i="23"/>
  <c r="H11" i="23"/>
  <c r="G11" i="23"/>
  <c r="H10" i="23"/>
  <c r="G10" i="23"/>
  <c r="I10" i="23"/>
  <c r="H9" i="23"/>
  <c r="G9" i="23"/>
  <c r="I9" i="23"/>
  <c r="K30" i="22"/>
  <c r="J30" i="22"/>
  <c r="I30" i="22"/>
  <c r="I28" i="22"/>
  <c r="J28" i="22"/>
  <c r="K28" i="22"/>
  <c r="I29" i="22"/>
  <c r="J29" i="22"/>
  <c r="K29" i="22"/>
  <c r="K27" i="22"/>
  <c r="J27" i="22"/>
  <c r="I27" i="22"/>
  <c r="K25" i="22"/>
  <c r="J25" i="22"/>
  <c r="I25" i="22"/>
  <c r="I15" i="22"/>
  <c r="J15" i="22"/>
  <c r="K15" i="22"/>
  <c r="I16" i="22"/>
  <c r="J16" i="22"/>
  <c r="K16" i="22"/>
  <c r="I17" i="22"/>
  <c r="J17" i="22"/>
  <c r="K17" i="22"/>
  <c r="I18" i="22"/>
  <c r="K18" i="22"/>
  <c r="J18" i="22"/>
  <c r="I19" i="22"/>
  <c r="K19" i="22"/>
  <c r="J19" i="22"/>
  <c r="I20" i="22"/>
  <c r="J20" i="22"/>
  <c r="K20" i="22"/>
  <c r="I21" i="22"/>
  <c r="K21" i="22"/>
  <c r="J21" i="22"/>
  <c r="I22" i="22"/>
  <c r="J22" i="22"/>
  <c r="K22" i="22"/>
  <c r="I23" i="22"/>
  <c r="J23" i="22"/>
  <c r="K23" i="22"/>
  <c r="K14" i="22"/>
  <c r="J14" i="22"/>
  <c r="I14" i="22"/>
  <c r="I10" i="22"/>
  <c r="K10" i="22"/>
  <c r="J10" i="22"/>
  <c r="I11" i="22"/>
  <c r="K11" i="22"/>
  <c r="J11" i="22"/>
  <c r="I12" i="22"/>
  <c r="J12" i="22"/>
  <c r="K12" i="22"/>
  <c r="K9" i="22"/>
  <c r="J9" i="22"/>
  <c r="I9" i="22"/>
  <c r="A12" i="22"/>
  <c r="A14" i="22"/>
  <c r="A15" i="22"/>
  <c r="A16" i="22"/>
  <c r="A17" i="22"/>
  <c r="A18" i="22"/>
  <c r="A19" i="22"/>
  <c r="A20" i="22"/>
  <c r="A21" i="22"/>
  <c r="A22" i="22"/>
  <c r="A23" i="22"/>
  <c r="A25" i="22"/>
  <c r="A27" i="22"/>
  <c r="A28" i="22"/>
  <c r="A29" i="22"/>
  <c r="J41" i="21"/>
  <c r="K41" i="21"/>
  <c r="I41" i="21"/>
  <c r="I33" i="21"/>
  <c r="J33" i="21"/>
  <c r="K33" i="21"/>
  <c r="I34" i="21"/>
  <c r="J34" i="21"/>
  <c r="K34" i="21"/>
  <c r="I35" i="21"/>
  <c r="J35" i="21"/>
  <c r="K35" i="21"/>
  <c r="I36" i="21"/>
  <c r="J36" i="21"/>
  <c r="K36" i="21"/>
  <c r="I37" i="21"/>
  <c r="K37" i="21"/>
  <c r="J37" i="21"/>
  <c r="I38" i="21"/>
  <c r="J38" i="21"/>
  <c r="K38" i="21"/>
  <c r="I39" i="21"/>
  <c r="J39" i="21"/>
  <c r="K39" i="21"/>
  <c r="I40" i="21"/>
  <c r="K40" i="21"/>
  <c r="J40" i="21"/>
  <c r="K32" i="21"/>
  <c r="J32" i="21"/>
  <c r="I32" i="21"/>
  <c r="I28" i="21"/>
  <c r="J28" i="21"/>
  <c r="K28" i="21"/>
  <c r="I29" i="21"/>
  <c r="K29" i="21"/>
  <c r="J29" i="21"/>
  <c r="I30" i="21"/>
  <c r="J30" i="21"/>
  <c r="K30" i="21"/>
  <c r="K27" i="21"/>
  <c r="J27" i="21"/>
  <c r="I27" i="21"/>
  <c r="I25" i="21"/>
  <c r="J25" i="21"/>
  <c r="K25" i="21"/>
  <c r="I18" i="21"/>
  <c r="J18" i="21"/>
  <c r="K18" i="21"/>
  <c r="I19" i="21"/>
  <c r="K19" i="21"/>
  <c r="J19" i="21"/>
  <c r="I20" i="21"/>
  <c r="J20" i="21"/>
  <c r="K20" i="21"/>
  <c r="I21" i="21"/>
  <c r="K21" i="21"/>
  <c r="J21" i="21"/>
  <c r="I22" i="21"/>
  <c r="K22" i="21"/>
  <c r="J22" i="21"/>
  <c r="I23" i="21"/>
  <c r="J23" i="21"/>
  <c r="K23" i="21"/>
  <c r="I24" i="21"/>
  <c r="K24" i="21"/>
  <c r="J24" i="21"/>
  <c r="K17" i="21"/>
  <c r="J17" i="21"/>
  <c r="I17" i="21"/>
  <c r="I10" i="21"/>
  <c r="J10" i="21"/>
  <c r="K10" i="21"/>
  <c r="I11" i="21"/>
  <c r="J11" i="21"/>
  <c r="K11" i="21"/>
  <c r="I12" i="21"/>
  <c r="J12" i="21"/>
  <c r="K12" i="21"/>
  <c r="I13" i="21"/>
  <c r="K13" i="21"/>
  <c r="J13" i="21"/>
  <c r="I14" i="21"/>
  <c r="K14" i="21"/>
  <c r="J14" i="21"/>
  <c r="I15" i="21"/>
  <c r="J15" i="21"/>
  <c r="K15" i="21"/>
  <c r="K9" i="21"/>
  <c r="J9" i="21"/>
  <c r="I9" i="21"/>
  <c r="A10" i="21"/>
  <c r="J32" i="20"/>
  <c r="K32" i="20"/>
  <c r="I32" i="20"/>
  <c r="I26" i="20"/>
  <c r="J26" i="20"/>
  <c r="K26" i="20"/>
  <c r="I27" i="20"/>
  <c r="K27" i="20"/>
  <c r="J27" i="20"/>
  <c r="I28" i="20"/>
  <c r="J28" i="20"/>
  <c r="K28" i="20"/>
  <c r="I29" i="20"/>
  <c r="J29" i="20"/>
  <c r="K29" i="20"/>
  <c r="I30" i="20"/>
  <c r="K30" i="20"/>
  <c r="J30" i="20"/>
  <c r="I31" i="20"/>
  <c r="J31" i="20"/>
  <c r="K31" i="20"/>
  <c r="K25" i="20"/>
  <c r="J25" i="20"/>
  <c r="I25" i="20"/>
  <c r="I19" i="20"/>
  <c r="J19" i="20"/>
  <c r="K19" i="20"/>
  <c r="I20" i="20"/>
  <c r="J20" i="20"/>
  <c r="K20" i="20"/>
  <c r="I21" i="20"/>
  <c r="J21" i="20"/>
  <c r="K21" i="20"/>
  <c r="I22" i="20"/>
  <c r="K22" i="20"/>
  <c r="J22" i="20"/>
  <c r="I23" i="20"/>
  <c r="K23" i="20"/>
  <c r="J23" i="20"/>
  <c r="K18" i="20"/>
  <c r="J18" i="20"/>
  <c r="I18" i="20"/>
  <c r="I13" i="20"/>
  <c r="J13" i="20"/>
  <c r="K13" i="20"/>
  <c r="I14" i="20"/>
  <c r="K14" i="20"/>
  <c r="J14" i="20"/>
  <c r="I15" i="20"/>
  <c r="J15" i="20"/>
  <c r="K15" i="20"/>
  <c r="I16" i="20"/>
  <c r="K16" i="20"/>
  <c r="J16" i="20"/>
  <c r="K12" i="20"/>
  <c r="J12" i="20"/>
  <c r="I12" i="20"/>
  <c r="I10" i="20"/>
  <c r="J10" i="20"/>
  <c r="K10" i="20"/>
  <c r="K9" i="20"/>
  <c r="J9" i="20"/>
  <c r="I9" i="20"/>
  <c r="A12" i="20"/>
  <c r="A13" i="20"/>
  <c r="A14" i="20"/>
  <c r="A15" i="20"/>
  <c r="A16" i="20"/>
  <c r="A18" i="20"/>
  <c r="A19" i="20"/>
  <c r="A20" i="20"/>
  <c r="A21" i="20"/>
  <c r="A22" i="20"/>
  <c r="A23" i="20"/>
  <c r="A25" i="20"/>
  <c r="A26" i="20"/>
  <c r="A27" i="20"/>
  <c r="A28" i="20"/>
  <c r="A29" i="20"/>
  <c r="A30" i="20"/>
  <c r="A31" i="20"/>
  <c r="K28" i="13"/>
  <c r="J28" i="13"/>
  <c r="I28" i="13"/>
  <c r="I27" i="13"/>
  <c r="J27" i="13"/>
  <c r="K27" i="13"/>
  <c r="K26" i="13"/>
  <c r="J26" i="13"/>
  <c r="I26" i="13"/>
  <c r="K24" i="13"/>
  <c r="J24" i="13"/>
  <c r="I24" i="13"/>
  <c r="I12" i="13"/>
  <c r="J12" i="13"/>
  <c r="K12" i="13"/>
  <c r="I13" i="13"/>
  <c r="J13" i="13"/>
  <c r="K13" i="13"/>
  <c r="I14" i="13"/>
  <c r="J14" i="13"/>
  <c r="K14" i="13"/>
  <c r="I15" i="13"/>
  <c r="J15" i="13"/>
  <c r="K15" i="13"/>
  <c r="I16" i="13"/>
  <c r="K16" i="13"/>
  <c r="J16" i="13"/>
  <c r="I17" i="13"/>
  <c r="J17" i="13"/>
  <c r="K17" i="13"/>
  <c r="I18" i="13"/>
  <c r="J18" i="13"/>
  <c r="K18" i="13"/>
  <c r="I19" i="13"/>
  <c r="K19" i="13"/>
  <c r="J19" i="13"/>
  <c r="I20" i="13"/>
  <c r="J20" i="13"/>
  <c r="K20" i="13"/>
  <c r="I21" i="13"/>
  <c r="J21" i="13"/>
  <c r="K21" i="13"/>
  <c r="I22" i="13"/>
  <c r="J22" i="13"/>
  <c r="K22" i="13"/>
  <c r="K11" i="13"/>
  <c r="J11" i="13"/>
  <c r="I11" i="13"/>
  <c r="K9" i="13"/>
  <c r="J9" i="13"/>
  <c r="I9" i="13"/>
  <c r="I32" i="3"/>
  <c r="H32" i="3"/>
  <c r="I14" i="3"/>
  <c r="H14" i="3"/>
  <c r="H3" i="4"/>
  <c r="H10" i="4"/>
  <c r="I3" i="4"/>
  <c r="I2" i="12"/>
  <c r="I5" i="12"/>
  <c r="H2" i="12"/>
  <c r="H5" i="12"/>
  <c r="I8" i="10"/>
  <c r="H6" i="10"/>
  <c r="I4" i="10"/>
  <c r="H4" i="10"/>
  <c r="I2" i="10"/>
  <c r="H2" i="10"/>
  <c r="H8" i="10"/>
  <c r="I2" i="9"/>
  <c r="I4" i="9"/>
  <c r="H2" i="9"/>
  <c r="H4" i="9"/>
  <c r="H4" i="8"/>
  <c r="I2" i="8"/>
  <c r="I4" i="8"/>
  <c r="H2" i="8"/>
  <c r="H4" i="7"/>
  <c r="I2" i="7"/>
  <c r="I4" i="7"/>
  <c r="H2" i="7"/>
  <c r="I141" i="2"/>
  <c r="H141" i="2"/>
  <c r="I139" i="2"/>
  <c r="H139" i="2"/>
  <c r="I137" i="2"/>
  <c r="H137" i="2"/>
  <c r="I134" i="2"/>
  <c r="H134" i="2"/>
  <c r="I132" i="2"/>
  <c r="H132" i="2"/>
  <c r="I129" i="2"/>
  <c r="H129" i="2"/>
  <c r="I126" i="2"/>
  <c r="H126" i="2"/>
  <c r="I124" i="2"/>
  <c r="H124" i="2"/>
  <c r="I122" i="2"/>
  <c r="H122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8" i="2"/>
  <c r="H78" i="2"/>
  <c r="I76" i="2"/>
  <c r="H76" i="2"/>
  <c r="I74" i="2"/>
  <c r="H74" i="2"/>
  <c r="I72" i="2"/>
  <c r="H72" i="2"/>
  <c r="I70" i="2"/>
  <c r="H70" i="2"/>
  <c r="I68" i="2"/>
  <c r="H68" i="2"/>
  <c r="I66" i="2"/>
  <c r="H66" i="2"/>
  <c r="I64" i="2"/>
  <c r="H64" i="2"/>
  <c r="I62" i="2"/>
  <c r="H62" i="2"/>
  <c r="I60" i="2"/>
  <c r="H60" i="2"/>
  <c r="I58" i="2"/>
  <c r="H58" i="2"/>
  <c r="I56" i="2"/>
  <c r="H56" i="2"/>
  <c r="I54" i="2"/>
  <c r="H54" i="2"/>
  <c r="I52" i="2"/>
  <c r="H52" i="2"/>
  <c r="I50" i="2"/>
  <c r="H50" i="2"/>
  <c r="I48" i="2"/>
  <c r="H48" i="2"/>
  <c r="I46" i="2"/>
  <c r="H46" i="2"/>
  <c r="I44" i="2"/>
  <c r="H44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0" i="2"/>
  <c r="H20" i="2"/>
  <c r="I18" i="2"/>
  <c r="H18" i="2"/>
  <c r="I16" i="2"/>
  <c r="H16" i="2"/>
  <c r="I14" i="2"/>
  <c r="H14" i="2"/>
  <c r="I11" i="2"/>
  <c r="H11" i="2"/>
  <c r="I8" i="2"/>
  <c r="H8" i="2"/>
  <c r="I6" i="2"/>
  <c r="H6" i="2"/>
  <c r="I3" i="2"/>
  <c r="I143" i="2"/>
  <c r="C5" i="5"/>
  <c r="H3" i="2"/>
  <c r="I30" i="3"/>
  <c r="H30" i="3"/>
  <c r="I28" i="3"/>
  <c r="H28" i="3"/>
  <c r="I26" i="3"/>
  <c r="H26" i="3"/>
  <c r="I23" i="3"/>
  <c r="H23" i="3"/>
  <c r="I21" i="3"/>
  <c r="H21" i="3"/>
  <c r="I19" i="3"/>
  <c r="H19" i="3"/>
  <c r="I17" i="3"/>
  <c r="H17" i="3"/>
  <c r="I12" i="3"/>
  <c r="H12" i="3"/>
  <c r="I10" i="3"/>
  <c r="H10" i="3"/>
  <c r="I8" i="3"/>
  <c r="H8" i="3"/>
  <c r="I6" i="3"/>
  <c r="H6" i="3"/>
  <c r="I3" i="3"/>
  <c r="I34" i="3"/>
  <c r="H3" i="3"/>
  <c r="I8" i="4"/>
  <c r="H8" i="4"/>
  <c r="I6" i="4"/>
  <c r="I10" i="4"/>
  <c r="H6" i="4"/>
  <c r="I11" i="23"/>
  <c r="I28" i="23"/>
  <c r="I41" i="23"/>
  <c r="I47" i="23"/>
  <c r="I59" i="23"/>
  <c r="I63" i="23"/>
  <c r="I12" i="23"/>
  <c r="I36" i="23"/>
  <c r="I51" i="23"/>
  <c r="I56" i="23"/>
  <c r="I44" i="23"/>
  <c r="I52" i="23"/>
  <c r="I61" i="23"/>
  <c r="A11" i="21"/>
  <c r="H34" i="3"/>
  <c r="A13" i="21"/>
  <c r="A12" i="21"/>
  <c r="A14" i="21"/>
  <c r="A15" i="21"/>
  <c r="A18" i="21"/>
  <c r="A17" i="21"/>
  <c r="A19" i="21"/>
  <c r="A27" i="21"/>
  <c r="A20" i="21"/>
  <c r="A21" i="21"/>
  <c r="A22" i="21"/>
  <c r="A23" i="21"/>
  <c r="A24" i="21"/>
  <c r="A25" i="21"/>
  <c r="A28" i="21"/>
  <c r="A29" i="21"/>
  <c r="A30" i="21"/>
  <c r="A32" i="21"/>
  <c r="A33" i="21"/>
  <c r="A34" i="21"/>
  <c r="A35" i="21"/>
  <c r="A36" i="21"/>
  <c r="A37" i="21"/>
  <c r="A38" i="21"/>
  <c r="A39" i="21"/>
  <c r="A40" i="21"/>
  <c r="H143" i="2"/>
  <c r="B5" i="5"/>
  <c r="C18" i="6"/>
  <c r="D18" i="6"/>
  <c r="I15" i="24"/>
  <c r="C19" i="6"/>
  <c r="C20" i="6"/>
  <c r="C21" i="6"/>
</calcChain>
</file>

<file path=xl/sharedStrings.xml><?xml version="1.0" encoding="utf-8"?>
<sst xmlns="http://schemas.openxmlformats.org/spreadsheetml/2006/main" count="868" uniqueCount="453">
  <si>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</si>
  <si>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</si>
  <si>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</si>
  <si>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</si>
  <si>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</si>
  <si>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</si>
  <si>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</si>
  <si>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</si>
  <si>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</si>
  <si>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 Felvonulási létesítmények</t>
  </si>
  <si>
    <t>12-005-8.1</t>
  </si>
  <si>
    <t>db</t>
  </si>
  <si>
    <t>Felvonulási csatlakozóhely főkapcsolóval világítási és erőátviteli mérőhely részére</t>
  </si>
  <si>
    <t>19 Költségtérítések</t>
  </si>
  <si>
    <t>m2</t>
  </si>
  <si>
    <t>19-010-1.21.2</t>
  </si>
  <si>
    <t>Megvalósulási tervdokumentáció elkészítése</t>
  </si>
  <si>
    <t>19-090-1</t>
  </si>
  <si>
    <t>Építmények átadás előtti utolsó takarítása (pipere)</t>
  </si>
  <si>
    <t>Fejezet összesen:</t>
  </si>
  <si>
    <t>01  Organizációs költségek</t>
  </si>
  <si>
    <t>21 Irtás, föld- és sziklamunka</t>
  </si>
  <si>
    <t>21-011-11.6</t>
  </si>
  <si>
    <t>Bontási törmelék konténeres elszállítása, lerakása, lerakóhelyi díjjal,  8,0 m³-es konténerbe</t>
  </si>
  <si>
    <t>33 Falazás és egyéb kőművesmunka</t>
  </si>
  <si>
    <t>33-000-21.1.1.1.3.1</t>
  </si>
  <si>
    <t>Válaszfal bontása, 12 - 22 cm vastagságig falazó, cementes mészhabarcsból falazva</t>
  </si>
  <si>
    <t>33-000-31.1.1</t>
  </si>
  <si>
    <t>m3</t>
  </si>
  <si>
    <t>Nyílásbontás, teherhordó, tömör téglafalban</t>
  </si>
  <si>
    <t>33-063-3.2.5</t>
  </si>
  <si>
    <t>m</t>
  </si>
  <si>
    <t>Horonyvésés téglafalban, áthidaló részére</t>
  </si>
  <si>
    <t>33-063-21.1.2</t>
  </si>
  <si>
    <t>Fészekvésés téglafalban, áthidaló felfekvésnél</t>
  </si>
  <si>
    <t>42 Hideg- és melegburkolatok készítése, aljzat előkészítés</t>
  </si>
  <si>
    <t>42-000-2.1</t>
  </si>
  <si>
    <t>Lapburkolatok bontása, padlóburkolat bármely méretű és anyagú lapból</t>
  </si>
  <si>
    <t>42-000-2.2</t>
  </si>
  <si>
    <t>Lapburkolatok bontása, fal-, pillér- és oszlopburkolat, bármely méretű és anyagú csempe</t>
  </si>
  <si>
    <t>42-000-3.2.2</t>
  </si>
  <si>
    <t>Fa-, hézagmentes műanyag- és szőnyegburkolatok bontása, csaphornyos vagy mozaikparketta, 22 mm vastag aljzatbetonra ragasztva</t>
  </si>
  <si>
    <t>42-000-6.2</t>
  </si>
  <si>
    <t>Egyéb bontások, ragasztott padlóburkolat aljzatánról a maradék ragasztószer eltávolítása, felkaparása</t>
  </si>
  <si>
    <t>44 Fa- és műanyag szerkezet elhelyezése</t>
  </si>
  <si>
    <t>44-000-1.1</t>
  </si>
  <si>
    <t>m²</t>
  </si>
  <si>
    <t>Fa vagy műanyag nyílászáró szerkezetek bontása, ajtó, ablak vagy kapu, 2,00 m²-ig</t>
  </si>
  <si>
    <t>44-000-1.2</t>
  </si>
  <si>
    <t>Fa vagy műanyag nyílászáró szerkezetek bontása, ajtó, ablak vagy kapu, 2,01-4,00 m² között</t>
  </si>
  <si>
    <t>44-000-2</t>
  </si>
  <si>
    <t>Favázas szakipari fal bontása</t>
  </si>
  <si>
    <t>02  Bontási munkák</t>
  </si>
  <si>
    <t>Építési törmelék konténeres elszállítása, lerakása, lerakóhelyi díjjal,  8,0 m³-es konténerbe</t>
  </si>
  <si>
    <t>32 Előregyártott épületszerkezeti elem elhelyezése és szerelése</t>
  </si>
  <si>
    <t>32-002-1.1.2.1</t>
  </si>
  <si>
    <t>Előregyártott azonnal terhelhető nyílásáthidaló elhelyezése (válaszfal áthidalók is) Ytong PSN válaszfal áthidaló 125x10x25 cm</t>
  </si>
  <si>
    <t>32-002-1.1.2.2</t>
  </si>
  <si>
    <t>Előregyártott azonnal terhelhető nyílásáthidaló elhelyezése (válaszfal áthidalók is) Ytong PSN válaszfal áthidaló 160x10x25 cm</t>
  </si>
  <si>
    <t>33-011-1.2.2.1.1.2.1-0120071</t>
  </si>
  <si>
    <t>Válaszfal építése, pórusbeton termékekből, nútféderes elemekből, 100 mm falvastagságban, a szükséges számú és méretű megerősítéssel YTONG válaszfalelem, Pve-NF jelű, 600x200x100 mm + YTONG M 5 (Hf-80) vékonyágyazó falazóhabarcs, szürke</t>
  </si>
  <si>
    <t>36 Vakolás és rabicolás</t>
  </si>
  <si>
    <t>36-002-1</t>
  </si>
  <si>
    <t>Felület portalanítása, előnedvesítése porlasztott vízsugárral, vakolás előtt</t>
  </si>
  <si>
    <t>36-003-1.1.1.3.2-0218026</t>
  </si>
  <si>
    <t>Oldalfalvakolat készítése, kézi felhordással, zsákos kiszerelésű szárazhabarcsból, sima, gipszes mész-gipsz vakolat, 0,6 cm vastagságban</t>
  </si>
  <si>
    <t>36-090-1.1.2-0550040</t>
  </si>
  <si>
    <t>Vakolatjavítás oldalfalon, tégla-, beton-, kőfelületen vagy építőlemezen, a meglazult, sérült vakolat előzetes leverésével, hiánypótlás 5-25% között</t>
  </si>
  <si>
    <t>36-090-1.3.3.2-0550040</t>
  </si>
  <si>
    <t>Vakolatjavítás mennyezeten, poroszsüveg-boltozaton, síkra vakolva,  a meglazult, sérült vakolat előzetes leverésével, hiánypótlás 5-25% között</t>
  </si>
  <si>
    <t>39 Szárazépítés</t>
  </si>
  <si>
    <t>39-001-3.1.1-0210200</t>
  </si>
  <si>
    <t>Fém vázszerkezetre szerelt válaszfal 2 x 1 rtg. normál és 2 x 1 rtg. impregtnált, 12,5 mm vtg. gipszkarton borítással, hőszigeteléssel, csavarfejek és illesztések glettelve (Q2), egyszeres, CW 50 tartóvázzal, nyílászáróknál erősített profillal</t>
  </si>
  <si>
    <t>39-001-23.1.1-0210211</t>
  </si>
  <si>
    <t>Fém vázszerkezetre szerelt válaszfal 2 x 2 rtg. impregnált, 12,5 mm vtg. gipszkarton borítással, hőszigeteléssel, csavarfejek és illesztések glettelve (Q2), egyszeres, CW 50 tartóvázzal</t>
  </si>
  <si>
    <t>39-001-23.1.2-0210211</t>
  </si>
  <si>
    <t>Fém vázszerkezetre szerelt válaszfal 2 x 2 rtg. impregnált, 12,5 mm vtg. gipszkarton borítással, hőszigeteléssel, csavarfejek és illesztések glettelve (Q2), egyszeres, CW 75 tartóvázzal, nyílászáróknál erősített profillal</t>
  </si>
  <si>
    <t>39-003-2.1.1.5.1-0210200</t>
  </si>
  <si>
    <t>Szerelt gipszkarton álmennyezeti sáv fém vázszerkezetre (egysoros kivitel), csavarfejek és illesztések alapglettelve (Q2 minőségben),  nem látszó bordázattal, 50 cm bordatávolsággal (CD50/27), 2 rtg. normál 12,5 mm vtg. gipszkarton borítással, függesztő huzallal</t>
  </si>
  <si>
    <t>39-004-1.2.1.1-0214261</t>
  </si>
  <si>
    <t>Látszóbordás függesztett álmennyezet szerelése, L falszegéllyel, 24 mm talpszélességű fő és kereszt tartószerkezettel, ásványi anyagú betételemek elhelyezésével, 60x60 cm-es raszterben</t>
  </si>
  <si>
    <t>[K]</t>
  </si>
  <si>
    <t>Álmennyezet kötényfala, fém vázszerkezeten, hőszigetelés nélkül, 2 rtg. 12,5 mm normál gipszkarton borítással</t>
  </si>
  <si>
    <t>Szabadon álló előtétfal készítése, szigetelőanyag kitöltés nélkül, 2 rtg. normál gipszkarton borítással, 50 mm széles profilvázra szerelve EF-01 jelű</t>
  </si>
  <si>
    <t>Szabadon álló előtétfal készítése, szigetelőanyag kitöltés nélkül, 2 rtg. impregnált gipszkarton borítással, 50 mm széles profilvázra szerelve, vizes berendezéseknél és konyhabútornál vázszerkezet erősítéssel EF-02 jelű</t>
  </si>
  <si>
    <t>Előtétfal készítése, szigetelőanyag kitöltés nélkül, 2 rtg. normál gipszkarton borítással, fa vázszerkezetre szerelve EF-03 jelű</t>
  </si>
  <si>
    <t>25 mm vtg. KNAUF GIFAFLOOR FHB padló építőlemez, acél vázszerkezetre rögzítve</t>
  </si>
  <si>
    <t>42-011-1.1.1.1-0313027</t>
  </si>
  <si>
    <t>Fal-, pillér és oszlopburkolat hordozószerkezetének felületelőkészítése beltérben, felületelőkészítő alapozó és tapadóhíd felhordása egy rétegben</t>
  </si>
  <si>
    <t>42-011-2.1.1.1-0215098</t>
  </si>
  <si>
    <t>Padlóburkolat hordozószerkezetének felületelőkészítése beltérben, beton alapfelületen felületelőkészítő alapozó és tapadóhíd felhordása egy rétegben</t>
  </si>
  <si>
    <t>42-011-2.1.1.1-0313841</t>
  </si>
  <si>
    <t>Padlóburkolat hordozószerkezetének felületelőkészítése beltérben, felületelőkészítő alapozó és tapadóhíd felhordása egy rétegben</t>
  </si>
  <si>
    <t>42-011-2.1.1.3.3-0215120</t>
  </si>
  <si>
    <t>Padlóburkolat hordozószerkezetének felületelőkészítése beltérben, beton alapfelületen simító felületkiegyenlítés készítése 6-15 mm átlagos rétegvastagság között</t>
  </si>
  <si>
    <t>42-011-2.1.1.4.1-0313032</t>
  </si>
  <si>
    <t>Padlóburkolat hordozószerkezetének felületelőkészítése beltérben, önterülő felületkiegyenlítés készítése 5 mm átlagos rétegvastagságig</t>
  </si>
  <si>
    <t>42-012-1.1.1.2.1.2-0313022</t>
  </si>
  <si>
    <t>Fal-, pillér-, oszlop- és lábazatburkolat készítése beltérben előkészített porcelánkerámia lappal, kötésben vagy hálósan, 3-5 mm vtg. ragasztóba rakva, 2 mm fugaszélességgel  60x60 cm lapmérettel (pl. PALAZZO ART-TEC - OFFWHITE)</t>
  </si>
  <si>
    <t>42-012-1.1.1.2.1.2-0313023</t>
  </si>
  <si>
    <t>Fal-, pillér-, oszlop- és lábazatburkolat készítése beltérben előkészített porcelánkerámia lappal, kötésben vagy hálósan, 3-5 mm vtg. ragasztóba rakva, 2 mm fugaszélességgel  60x30 cm lapmérettel (pl. PALAZZO ART-TEC - OFFWHITE)</t>
  </si>
  <si>
    <t>42-022-1.1.1.2.1.2-0313020</t>
  </si>
  <si>
    <t>Padlóburkolat készítése beltérben előkészített alapfelületen csm greslappal, kötésben vagy hálósan, 3-5 mm vtg. ragasztóba rakva, 2 mm fugaszélességgel 60x60 cm lapmérettel (pl. PALAZZO ART-TEC - GRAFIT)</t>
  </si>
  <si>
    <t>42-022-2.1.2.1.2-0313020</t>
  </si>
  <si>
    <t>Lábazatburkolat készítése beltérben greslappal, egyenes, egysoros kivitelben, 3-5 mm ragasztóba rakva, 2 mm fugaszélességgel 10 cm magasságban, 60x60 cm lapmérettel</t>
  </si>
  <si>
    <t>42-041-2.1.1-0313031</t>
  </si>
  <si>
    <t>Aljzat kiegyenlítése ragasztott parketta, valamint rugalmas burkolat alá 3 mm vastagságig, akrilgyanta-bázisú, szilikahomok tartalmú vizesdiszperziós alapozó</t>
  </si>
  <si>
    <t>42-042-8.2-0315506</t>
  </si>
  <si>
    <t>LVT burkolat fektetése szabványos, kiegyenlített aljzatra, ragasztó anyag külön tételben kiírva</t>
  </si>
  <si>
    <t>42-042-8.9-0313037</t>
  </si>
  <si>
    <t>Ajánlott ragasztó LVT burkolat fektetéséhez, a ragasztás ideje a burkolási tételeknél szerepel</t>
  </si>
  <si>
    <t>42-042-31.6.1</t>
  </si>
  <si>
    <t>Lábazat kialakítása 10 cm magasságban, festhető</t>
  </si>
  <si>
    <t>42-071-4-0150521</t>
  </si>
  <si>
    <t>Kiegészítő profil elhelyezése, alu élvédő profil</t>
  </si>
  <si>
    <t>42-073-1.1-0313175</t>
  </si>
  <si>
    <t>Dilatációs és csatlakozó fuga kitöltése szilikon alapú elasztikus tömítő anyaggal, 5 mm szélesség- és mélységben</t>
  </si>
  <si>
    <t>Lépcső burkolás homloklapokkal együtt, LVT burkolat</t>
  </si>
  <si>
    <t>Lépcső élvédőprofil elhelyezése, pl. Profilitec Trimtec TR</t>
  </si>
  <si>
    <t>Burkolatváltó profil  Konszignációs jel: BV</t>
  </si>
  <si>
    <t>Egyszárnyú, acéltokos tömör ajtó Konszignációs jel: A01 méret: 75x210 cm</t>
  </si>
  <si>
    <t>Egyszárnyú, acéltokos tömör WC ajtó Konszignációs jel: A02. méret: 75x210 cm</t>
  </si>
  <si>
    <t>Egyszárnyú, acéltokos, üvegezett ajtó Konszignációs jel: A03. méret: 90x210 cm</t>
  </si>
  <si>
    <t>Egyszárnyú, acéltokos tömör ajtó Konszignációs jel: A04. méret: 90x210 cm</t>
  </si>
  <si>
    <t>Egyszárnyú, acéltokos, üvegezett ajtó Konszignációs jel: A05. méret: 75x240 cm</t>
  </si>
  <si>
    <t>Egyszárnyú, acéltokos, üvegezett ajtó felülvilágítóval Konszignációs jel: A06. méret: 90x240 cm</t>
  </si>
  <si>
    <t>Egyszárnyú, acéltokos, üvegezett ajtó felülvilágítóval Konszignációs jel: A06.H méret: 90x240 cm</t>
  </si>
  <si>
    <t>Egyszárnyú, acéltokos, üvegezett ajtó oldalbevilágítóval és felülvilágítóval Konszignációs jel: A07. méret: 135x240 cm</t>
  </si>
  <si>
    <t>Egyszárnyú, acéltokos, üvegezett ajtó  Konszignációs jel: A08. méret: 90x200 cm</t>
  </si>
  <si>
    <t>Fix üvegfal Konszignációs jel: B01. méret: 1000x2400 mm</t>
  </si>
  <si>
    <t>47 Felületképzés</t>
  </si>
  <si>
    <t>47-000-1.3.1.1</t>
  </si>
  <si>
    <t>Belső festéseknél felület előkészítése; vizes diszperziós falfesték lekaparása, bármilyen padozatú helységben, tagolatlan felületen 20 %-ban</t>
  </si>
  <si>
    <t>47-000-1.99.1.2.1.1-0218027</t>
  </si>
  <si>
    <t>Belső festéseknél felület előkészítése; felület glettelése zsákos kiszerelésű anyagból (alapozóval, sarokvédelemmel), bármilyen padozatú helyiségben, 1,5 mm vastagságban tagolatlan felületen</t>
  </si>
  <si>
    <t>47-011-15.1.1.1-0154004</t>
  </si>
  <si>
    <t>Diszperziós festés két rétegben műanyag bázisú vizes-diszperziós fehér festékkel, előkészített alapfelületen, tagolatlan sima felületen</t>
  </si>
  <si>
    <t>48 Szigetelés</t>
  </si>
  <si>
    <t>Beázás feltárás és hibaelhárítás tervezői utasítás szerint</t>
  </si>
  <si>
    <t>50 Beépített berendezési tárgyak elhelyezése</t>
  </si>
  <si>
    <t>Konyhabútor kialakítása</t>
  </si>
  <si>
    <t>Beépített mosdószekrény, két mosdókagylós, tükörrel, világítással</t>
  </si>
  <si>
    <t>82 Épületgépészeti szerelvények és berendezések szerelése</t>
  </si>
  <si>
    <t>82-016-2.1-0222101</t>
  </si>
  <si>
    <t>Adagoló (szappan, tusfürdő, fertőtlenítő, kézkrém, illatosító) elhelyezése, pl. Merida Top habszappan adagoló</t>
  </si>
  <si>
    <t>82-016-3.1-0222074</t>
  </si>
  <si>
    <t>Papíradagolók elhelyezése, pl. Merida standard tekercses WC-papír tároló</t>
  </si>
  <si>
    <t>82-016-3.1-0222113</t>
  </si>
  <si>
    <t>Papíradagolók elhelyezése falra szerelt kivitelben, pl. Merida Top Maxi tekercses papír kéztörlő tároló</t>
  </si>
  <si>
    <t>03  Belső átalakítási munkák</t>
  </si>
  <si>
    <t>Fejezetek megnevezése</t>
  </si>
  <si>
    <t>Anyag összege</t>
  </si>
  <si>
    <t>Díj összege</t>
  </si>
  <si>
    <t>Összesen:</t>
  </si>
  <si>
    <t xml:space="preserve">Budapest Főváros VIII. kerület         </t>
  </si>
  <si>
    <t xml:space="preserve">                                       </t>
  </si>
  <si>
    <t xml:space="preserve">Józsefváros Önkormányzat               </t>
  </si>
  <si>
    <t xml:space="preserve">1082 Budapest, Baross u. 63–67.        </t>
  </si>
  <si>
    <t>Készítette: ...........................</t>
  </si>
  <si>
    <t xml:space="preserve">A munka leírása:                       </t>
  </si>
  <si>
    <t xml:space="preserve">Budapest, Kis stáció u. 5. (hrsz.: 35604/0/a/3) szám alatt Nemzetiségi        </t>
  </si>
  <si>
    <t xml:space="preserve">Önkormányzat irodahelyiségeinek és utcai földszinti homlokzatának felújítása  </t>
  </si>
  <si>
    <t xml:space="preserve">ÉPÍTÉSZETI munkák                                                             </t>
  </si>
  <si>
    <t xml:space="preserve">Készült: az Összevont Építőipari Költségvetés-készítő Programrendszer         </t>
  </si>
  <si>
    <t xml:space="preserve">felhasználásával, és egyedi tételek alkalmazásával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</si>
  <si>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</si>
  <si>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</si>
  <si>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</si>
  <si>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</si>
  <si>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</si>
  <si>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</si>
  <si>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</si>
  <si>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</si>
  <si>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</si>
  <si>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</si>
  <si>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15-006-007.1.1</t>
  </si>
  <si>
    <t>Alátámasztó szerkezetek
Áthidaló szerkezeteket vagy falakat aláfogótervezett biztosító állvány készítése,
függőleges dúcolással,
faragott fából</t>
  </si>
  <si>
    <t>Munkanem összesen:</t>
  </si>
  <si>
    <t>K</t>
  </si>
  <si>
    <t>Utólag beépített acélgerendás nyílásáthidaló kialakítása ~17 cm vastag légakna falban U160 melegen hengerelt acélgerendákból, M12 menetes szár átkötéssel U160 h= 2x3650mm; 7db átkötés M12 h=200mm;  2x7db M12 anya; 7db h=130mm acélcső; 2db L90x90x10 h=300 támaszszerelvény</t>
  </si>
  <si>
    <t>t</t>
  </si>
  <si>
    <t>Belső acéllépcső készítése S235 JR minőségű acélanyagból, U160 lépcsőgerenda 60x80x3 zártszelvény lépcsőtartók, 120x120x5 acél oszlopok v=8mm acéllemez talpak és L90x130x10 támasz-szerelvények beépítésével, hegesztett kapcsolatokkal</t>
  </si>
  <si>
    <t>47-000-004.5.1.2.1.2-0120305</t>
  </si>
  <si>
    <t>Acélfelületek mázolásának előkészítő és részmunkái;
gépi rozsdamentesítés,
szemcsefúvással,
nagyobb acélfelületen,
K0 tisztasági fokozatra
tapadó vagy lemezes rozsda esetén
Szemcsés homok (0,1-0,6 mm), 25kg zsákos kiszerelésben</t>
  </si>
  <si>
    <t>47-021-012.2.1-0419523</t>
  </si>
  <si>
    <t>Acélfelületek mázolása
Korróziógátló alapozás
nagyméretű acélszerkezeten,
műgyanta kötőanyagú, oldószertartalmú festékkel
POLI-FARBE Cellkolor univerzális korróziógátló alapozó fehér, szürke, oxid-vörös</t>
  </si>
  <si>
    <t>47-021-031.2.1-0160023</t>
  </si>
  <si>
    <t>Acélfelületek mázolása
Acélfelületek átvonó festése
acélszerkezeten, nagyobb acélfelületen
műgyanta kötőanyagú, oldószeres festékkel
POLI-FARBE Cellkolor oldószeres selyemfényű zománcfesték, barna, fekete, sötétzöld, szürke, vörös, világosbarna színben</t>
  </si>
  <si>
    <t xml:space="preserve">Porral oltó 6 kg por töltetű "ABC" tüzek oltására alkalmas kézi tűoltó készülék </t>
  </si>
  <si>
    <t>04 Zsaluzás és állványozás</t>
  </si>
  <si>
    <t>05 Előregyártott épületszerkezetek</t>
  </si>
  <si>
    <t>06 Fém- és könnyű épületszerkezetek</t>
  </si>
  <si>
    <t>07 Acélszerkezetek korrózióvédelme</t>
  </si>
  <si>
    <t>08 Tűzvédelem</t>
  </si>
  <si>
    <t>Gázellátás és füdtgázelvezetés</t>
  </si>
  <si>
    <t>H-1082 Budapest, Kis stáció u 5.; 35604/0/a/3</t>
  </si>
  <si>
    <t>Budapest Főváros VIII. kerület Józsefvárosi Önkormányzatának fenntartásában lévő Nemzetiségi Önkormányzat irodahelyiségeinek és utcai földszinti homlokzatának felújítása</t>
  </si>
  <si>
    <t>A kiírásban szereplő tételek beárazásakor az egységárban szerepeltetni kell minden olyan segéd és főanyagot amely a nevezett tétel elkészítéséhez szükséges. Minden tételnél figyelembe kell venni a gyártás, szállítás és szerelés költségeit. Csak első osztály anyagok alklamazhatóak!</t>
  </si>
  <si>
    <t>A kivitelező a beárazását úgy készítse, hogy működőképes rendszert kell beáraznia, ezért minden tétel kompletten egymáshoz kapcsolódva szerepeljen a beárazásban. Ha van olyan tétel ami jelen kiírásnak nem része és a fűtés, hűtés rendszerek működéséhez elengehetzelen, akkor azt a kiírásban szerepeltetni kell!</t>
  </si>
  <si>
    <t>*Absz: = ajánlott beszállító</t>
  </si>
  <si>
    <t>Megnevezés és specifikáció</t>
  </si>
  <si>
    <t>Mennyi-ség</t>
  </si>
  <si>
    <t>Anyag egys.</t>
  </si>
  <si>
    <t>Díj egys.</t>
  </si>
  <si>
    <t>Anyag össz.</t>
  </si>
  <si>
    <t>Díj össz.</t>
  </si>
  <si>
    <t>A+D összesen</t>
  </si>
  <si>
    <t>Vezetékek:</t>
  </si>
  <si>
    <t>DN20-as flexibilis gáztömlő</t>
  </si>
  <si>
    <t>Tricox égéstermékelvezető rendszer</t>
  </si>
  <si>
    <t>PPs/Alu ellenőrző egyenes idom 80/125mm</t>
  </si>
  <si>
    <t>PAEE60C</t>
  </si>
  <si>
    <t>PPs/Alu cső 80/125mm, hossz 1000mm</t>
  </si>
  <si>
    <t>PACS607C</t>
  </si>
  <si>
    <t>PPs/Alu ellenőrző könyök 80/125mm, 87°</t>
  </si>
  <si>
    <t>PAEKÖ60C</t>
  </si>
  <si>
    <t>PPs/Alu cső 80/125mm, hossz 500mm</t>
  </si>
  <si>
    <t>PACS606C</t>
  </si>
  <si>
    <t>PPs/Alu könyök 80/125mm, 45°</t>
  </si>
  <si>
    <t>PAKÖ602C</t>
  </si>
  <si>
    <t>Külső fali szett  NÁ 80/125 mm</t>
  </si>
  <si>
    <t>KULCS60</t>
  </si>
  <si>
    <t>Tartó bilincs 125mm</t>
  </si>
  <si>
    <t>TB35</t>
  </si>
  <si>
    <t>Berendezések:</t>
  </si>
  <si>
    <t>Bosch Condens 2300i W fali kondenzációs kombi gázkazán indító idommal, felszerelséhez szükséges tartozékokkal, időjáráskövető szabyálozásra képes gyári bus-os termosztáttal, külső hőmérésklet érzékelővel, füstgáz, elektromos és víz oldali bekötéssel, gyártói beüzemeléssel kompletten!</t>
  </si>
  <si>
    <t>klt</t>
  </si>
  <si>
    <t>Szakipari munkák, bontások, egyebek:</t>
  </si>
  <si>
    <t>EPH hálózat kipítése, nyilatkozat elképszítése</t>
  </si>
  <si>
    <t>Egyszerűsíett készülékcsere lefolytatása az új hőtermelőre</t>
  </si>
  <si>
    <t>Mindösszesen:</t>
  </si>
  <si>
    <t>Fűtéstechnika</t>
  </si>
  <si>
    <t>Ötrétegű műanyag csövek fűtési hálózathoz. Szerelése padlóban, padlószerkezetben, kötőelemekkel, szakaszos nyomáspróbával a szigeteléstáblázatban megadott szigetelési vastagságokkal</t>
  </si>
  <si>
    <t>20x2,25</t>
  </si>
  <si>
    <t>fm</t>
  </si>
  <si>
    <t>U.a. mint az előző de más méretben!</t>
  </si>
  <si>
    <t>25x2,5</t>
  </si>
  <si>
    <t>32x3,0</t>
  </si>
  <si>
    <t>Szerelvények:</t>
  </si>
  <si>
    <t>Csőrúgós hőmérő elhelyezése O C - + 100 C közötti hőmérséklet tartományban</t>
  </si>
  <si>
    <t>DN15</t>
  </si>
  <si>
    <t>"AHA-MOFÉM" gömbcsap sárgarézből, kézikarral felszerelve, kétoldalon belső menettel</t>
  </si>
  <si>
    <t>DN20</t>
  </si>
  <si>
    <t>DN25</t>
  </si>
  <si>
    <t>Termosztátfej DANFOSS RTS-R termosztátfej termosztatikus előbeállító szelepbetétre.</t>
  </si>
  <si>
    <t>Alsó H szelepes szelepgarnitúra: termosztatikus előbeállítható szelepbetét (Danfoss), alsó H-idom kétcsöves (100%) üzemre egyenes kivitelben, elzárószelepekkel.</t>
  </si>
  <si>
    <t>U.a. mint előző,  22K 600-800 (balos)</t>
  </si>
  <si>
    <t>1"</t>
  </si>
  <si>
    <t>Meglévő nyílt égésterű kazán elbontása és elszállítása a meglévő égéstermékelvezető rendszerrel együtt</t>
  </si>
  <si>
    <t>Meglévő fűtési acélcsövek és hozzá tartozó idomok, szerelvények bontása NA15-NA40</t>
  </si>
  <si>
    <t>Meglévő radiátorok elbontása és elszállítása</t>
  </si>
  <si>
    <t>Próbafütés, készülékek beszabályozása 24 kW teljesítményig</t>
  </si>
  <si>
    <t>Rendszer nyomáspróbája</t>
  </si>
  <si>
    <t>Megvalósulási tervdokumentáció készítése, papír illetve digitális példányban</t>
  </si>
  <si>
    <t>Szaniter</t>
  </si>
  <si>
    <t>Alumíniumbetétes ötrétegű, oxigéndiffúziómentes műanyag csővezeték, hideg-, melegvíz nyomóvezetéki célokra, célszerszámmal szerelhető, préskötéses oldhatatlan kötéssel, szakaszos nyomáspróbával, szabadon szerelve, csőidomokkal és tartóbilincsekkel, szálban szállítva. Vezeték zártcellás szigeteléssel ellátva:
- Hidegvíz vezeték szabadon, épületszerkezetben: 9mm vastag Armaflex ACE
- Melegvíz- és cirkulációs vezeték szabadon vezetve: 20mm vastag Armaflex Tubolit
- Melegvíz- és cirkulációs vezeték épületszerkezetben vezetve: 13mm vastag Armaflex Tubolit</t>
  </si>
  <si>
    <t>16x2,0</t>
  </si>
  <si>
    <t>PVC szennyvíz vezeték tokos idomokkal, rögzítőelemekkel</t>
  </si>
  <si>
    <t>DN50</t>
  </si>
  <si>
    <t>DN110</t>
  </si>
  <si>
    <t>Műanyag nyomócső épület ivóvíz ellátására ø25 PE80 SDR13 csőből kötésekkel, idomokkal!</t>
  </si>
  <si>
    <t>Flexibilis klíma kondenzátum vezeték szerelése, HL21 szerelvénybe bekötve
Ø20 méretben</t>
  </si>
  <si>
    <t>Préskötéses gömbcsap ivóvíz hálózatba
DN20 méretben</t>
  </si>
  <si>
    <t>Préskötéses visszacsapó szelep
DN20 méretben</t>
  </si>
  <si>
    <t xml:space="preserve">Mosogatógép víz- és szennyvíz oldali bekötése. Vízbekötés 1/2" kombinált sarokszeleppel, 1/2" flexibilis víztömtővel. Flexibilis szennyvízcsővel </t>
  </si>
  <si>
    <t>HL905 légbeszívó szelep beépítve</t>
  </si>
  <si>
    <t>HL21 szifon DN32 víz- és golyós vízbűzzárral</t>
  </si>
  <si>
    <t>HL90Pr blue Alacsony padlólefolyó vízszintes DN40/50 csatlakozóval, Primus blue száraz bűzzárral, becsempézhető lefolyólappal 132x132mm/ 112x112mm</t>
  </si>
  <si>
    <r>
      <t xml:space="preserve">Revíziós ajtó Wc falán, 350x700mm-es méretben. </t>
    </r>
    <r>
      <rPr>
        <b/>
        <sz val="10"/>
        <rFont val="Arial"/>
        <family val="2"/>
        <charset val="238"/>
      </rPr>
      <t>Megrendelővel illetve belsőépítésszel egyeztetendő tétel!</t>
    </r>
  </si>
  <si>
    <t xml:space="preserve">Honeywell FF06 
kézi visszamosatású vízszűrő </t>
  </si>
  <si>
    <t>MOM szárnykerekes vízmérő almérőként beépítve NA15-ös méretben</t>
  </si>
  <si>
    <r>
      <t xml:space="preserve">Mélyöblítésű fali WC bekötése, hátsó kiömléssel, falsík mögé szerelhető, szerelő kerettel, tartállyal, kompletten, szerelvényekkel.
-Geberit  Duofix szerelőelem, UP320 tartállyal, csatlakozócsonk szagelszíváshoz (111.367.00.5)
- Geberit Duofix kerettel
- WC-csésze
- WC öblítő nyomólap
- WC-ülőke és fedél.
- Csatornabekötés PE 110,
- 1/2" falikorong:  1db
- 1/2" sarokszelep:  1db
- víz és szennyvíz oldali bekötéssel,
</t>
    </r>
    <r>
      <rPr>
        <b/>
        <sz val="10"/>
        <rFont val="Arial"/>
        <family val="2"/>
        <charset val="238"/>
      </rPr>
      <t>Kerámia és ülőke típusa belsőépítészet szerint!</t>
    </r>
  </si>
  <si>
    <r>
      <t xml:space="preserve">Mosdó bekötése, hideg-meleg vizes ellátással, az alábbi elemekkel:
- mosdókagyló 
- design szifon készlettel
- 2 db króm sarokszelep, falitárcsával  1/2": 2 db;
- 1/2" falikorong sárgarézből, belső menettel, hosszúnyakkal: 2 db;    
- keverőcsap
- vízoldali bekötéssel
- Csatornabekötés PE 50
</t>
    </r>
    <r>
      <rPr>
        <b/>
        <sz val="10"/>
        <rFont val="Arial"/>
        <family val="2"/>
        <charset val="238"/>
      </rPr>
      <t xml:space="preserve">Típusa belsőépítészet szerint!    </t>
    </r>
    <r>
      <rPr>
        <sz val="10"/>
        <rFont val="Arial"/>
        <family val="2"/>
        <charset val="238"/>
      </rPr>
      <t xml:space="preserve">                                                             </t>
    </r>
  </si>
  <si>
    <r>
      <t xml:space="preserve">Egymedencés Mosogató bekötése, konyhapultba beépítve, hideg- melegvizes csatlakozással, az alábbi elemekkel:
- mosogató tálca
- mosogató szifon
- termosztátos mosogató csaptelep
- víz és szennyvíz oldali bekötése
- 1 db sarokszelep, 1db kombi sarokszelep
- 1/2" falikorong sárgarézből, belső menettel, hosszúnyakkal: 2 db 
- Csatornabekötés DN50 méretben 
</t>
    </r>
    <r>
      <rPr>
        <b/>
        <sz val="10"/>
        <rFont val="Arial"/>
        <family val="2"/>
        <charset val="238"/>
      </rPr>
      <t>Típusa belsőépítészet szerint!</t>
    </r>
  </si>
  <si>
    <t xml:space="preserve">Falikút az alábbi elemekből, szerelékekkel, falra felszerelve, kompletten:
- falikút rozsdamentes kivitel, TEKA GUB2 típus (901505)
- Hideg- melegvizes csatlakozás, krómozott s.réz, légbeszívós csaptelep, fali rózsával, külső menetes tömlővég csatlakozással MOFÉM 210 ST-1/2":  2db
-sarokszelep Grohe, tételszám: 41263000  s.réz krómozott kupakkal és falitárcsával  1/2": 2 db;
- 1/2" falikorong sárgarézből, belső menettel, hosszúnyakkal: 2 db;
- csatorna bekötés DN50                                     
</t>
  </si>
  <si>
    <t>Vízvezetékhálózat és szennyvíz hálózat nyomvonalán tartószerkezetek kialakítása függesztő, tartó elemekkel, csőbilincsekkel a teljes hálózat nyomvonalán</t>
  </si>
  <si>
    <r>
      <t xml:space="preserve">Falba szerelt légbeszívó szerelvények és bűzzáró kondenz-szifonok hozzáférhetőségének, illetve légbeszívók esetén légbeszívás lehetőségének biztosítása, bútorok mögött, azok hátlapjának kivágásával vagy egyéb, helyszínen pontosított módon. 
</t>
    </r>
    <r>
      <rPr>
        <b/>
        <sz val="10"/>
        <rFont val="Arial"/>
        <family val="2"/>
        <charset val="238"/>
      </rPr>
      <t>Belsőépítészettel egyeztetendő tétel!</t>
    </r>
  </si>
  <si>
    <t>Vízhálózatok fertőtlenítése, ÁNTSZ negatív vízminta jegyzőkönyvezett átadása.</t>
  </si>
  <si>
    <t>Csatorna rendszer víztartóssági vizsgálata D110mm méretig a hálózat teljes nyomvonalán</t>
  </si>
  <si>
    <t>Meglévő víz és csatornahálózatok bontása berendezési tárgyakkal és járolékos elemekkel együtt, elszállítva!</t>
  </si>
  <si>
    <t>A WC helyiségen áthaladó szennyvíz ejtő cseréje bontás után pontosított méretben!</t>
  </si>
  <si>
    <t>A WC helyiségen áthaladó esővíejtő cseréje bontás után pontosított méretben!</t>
  </si>
  <si>
    <t>Vízellátás, csatorna hálózat megvalósulási dokumentációja, gépi feldolgozású tervekkel, hatósági bizonylatokkal a vonatkozó előírások szerinti tartalommal.</t>
  </si>
  <si>
    <t>Átadási eljárás lefolytatása</t>
  </si>
  <si>
    <t>Légtechnika</t>
  </si>
  <si>
    <t>Spirálkorcolt lemezcsö szerelése horganyzott acéllemezböl, tartószerkezettel, Lindab SAFE spirálkorcolt lemezcsö borda nélkül, horganyzott acéllemeböl, B légtömörségi osztály szerint. v=0,5 mm
Idomok külön tételben!
vagy műszakilag egyenértékű (Airvent, stb.)</t>
  </si>
  <si>
    <t>DN100</t>
  </si>
  <si>
    <t>Zártcellás szigetelés Armaflex AC 9mm</t>
  </si>
  <si>
    <t>Légtechnikai elemek</t>
  </si>
  <si>
    <t>BU 100 90</t>
  </si>
  <si>
    <t>Kör alakú esővédő fix zsalu külső falba épíve, elhasznált levegő kidobására</t>
  </si>
  <si>
    <t>Helios M1/100 P jelenlétérzékelős elszívó ventilátor gyárilag visszacsapó szeleppel szerelve, légtechnikai és villamos oldali bekötéssel, üzembehelyezéssel</t>
  </si>
  <si>
    <t>Fal- és födémáttörések kialakítása és lezárása, terven jelölt méretekben és helyen OTSZ előírásait kielégítően</t>
  </si>
  <si>
    <t>Megvalósulási dokumentáció elkészítése</t>
  </si>
  <si>
    <t>Akusztikai mérési jegyzökönyv készítése.</t>
  </si>
  <si>
    <t>09 Gázellátás és füstgáz elvezetés</t>
  </si>
  <si>
    <t>10 Fűtés</t>
  </si>
  <si>
    <t>ÉPÍTÉSZET-TARTÓSZERKEZET-TŰZVÉDELEM</t>
  </si>
  <si>
    <t>GÉPÉSZET</t>
  </si>
  <si>
    <t>11 Szaniter</t>
  </si>
  <si>
    <t>12 Légtechnika</t>
  </si>
  <si>
    <t>ELEKTROMOS</t>
  </si>
  <si>
    <t>13 Elektromos szerelés</t>
  </si>
  <si>
    <t>ÖSSZESEN ANYAG</t>
  </si>
  <si>
    <t>ÖSSZESEN DÍJ</t>
  </si>
  <si>
    <t>ÖSSZESEN ANYAG+DÍJ</t>
  </si>
  <si>
    <t>1. Elektromos szerelési munkák</t>
  </si>
  <si>
    <t>EGYS.</t>
  </si>
  <si>
    <t>MENNY</t>
  </si>
  <si>
    <t>EGYSÉGÁR ANYAG</t>
  </si>
  <si>
    <t>EGYSÉGÁR DÍJ</t>
  </si>
  <si>
    <t>Valamennyi beépítésre kerülö berendezésnek, készüléknek, anyagnak a kivitelezéshez szükséges összes magyar hatósági engedéllyel rendelkeznie kell.</t>
  </si>
  <si>
    <t>1.1</t>
  </si>
  <si>
    <t>Fal, padló áttörés készítése</t>
  </si>
  <si>
    <t>1.2</t>
  </si>
  <si>
    <t>Halogénmentes PVC műanyag MŰ II védőcső,  EN 50086-2-1 szerint, süllyesztve és szabadon szerelve dobozokkal 25 mm</t>
  </si>
  <si>
    <t>1.3</t>
  </si>
  <si>
    <t>Flexibilis védőcső 25mm</t>
  </si>
  <si>
    <t>1.4</t>
  </si>
  <si>
    <t>Kötő- és áthúzódoboz</t>
  </si>
  <si>
    <t>A szükséges erőátviteli és installációs kábelek a következőkben felsorolt vezetőkkel szállítva, és mint installációs vezetékek minden berendezéshez és egyedi berendezésekhez kábeltálcára vagy tartóra fektetve, falközökben, álmennyezetben, padlóban. Szerelő és kötődoboz a szükséges mennyiségben. Az üzemkész fektetéshez tartozik: rendezett csatlakozások, fektetés, megfogások, bekötések, minden kötési és elágazóhelyen, így saját szállítású készülékekben, elosztókban, kapcsolótáblákon, stb. Minden tartozék, úgymint tömszelecék tömítése, csavaros megfogások, elágazó dobozok, apró-,  szigetelő-, tömítő- és rögzítő anyagokkal (mint kengyel és bilincs rögzítők, félkengyelek, stb). A kiírásban nincs a vezetékek fektetési módja szerinti megkülönböztetés, ezt az árban kell kalkuláni. Az egységárak tartalmazzák egyenként a következőket:
- Kábelek szabad nyomvonalon, kábelcsatornákban stb. fektetve.
- Vezetékek üres védőcsőbe fektetve - kb. 10% 
- Vezetékek tálcára fektetve</t>
  </si>
  <si>
    <t>Köpenyvezeték, érjelöléssel a DIN VDE 0293-T9 szerint, vizsgálat a DIN VDE 0250-T204 szerint, különböző hosszúságokban,kábelcsatornában és védőcsőbe húzva</t>
  </si>
  <si>
    <t>2.1</t>
  </si>
  <si>
    <t>MBCu 3*1,5mm2 kábel behuzása védöcsöbe vagy kábeltálcába fektetve</t>
  </si>
  <si>
    <t>2.2</t>
  </si>
  <si>
    <t>MBCu 4*1,5mm2 kábel behuzása védöcsöbe vagy kábeltálcába fektetve</t>
  </si>
  <si>
    <t>2.3</t>
  </si>
  <si>
    <t>MBCu 3*2,5mm2 kábel behuzása védöcsöbe vagy kábeltálcába fektetve</t>
  </si>
  <si>
    <t>2.4</t>
  </si>
  <si>
    <t>NYY-J 2x1,5mm2 kábel behuzása védöcsöbe vagy kábeltálcába fektetve</t>
  </si>
  <si>
    <t>2.5</t>
  </si>
  <si>
    <t>NYY-J 3*1,5mm2 kábel behuzása védöcsöbe vagy kábeltálcába fektetve</t>
  </si>
  <si>
    <t>2.6</t>
  </si>
  <si>
    <t>NYY-J 5*10mm2 kábel behuzása és fektetése</t>
  </si>
  <si>
    <t>2.7</t>
  </si>
  <si>
    <t>CAT 6A kábel behuzása védőcsőbe vagy kábeltálcába fektetve</t>
  </si>
  <si>
    <t>Valamennyi szerelvény ajánlatánál számolni kell a szerelvényes dobozzal, szerelvénykerettel, valamint ennek kiépítésének költségével. A szerelvényeket feliratozni szükséges, valamint a feszültségszintet jelölni kell.</t>
  </si>
  <si>
    <t>Schneider Sedna 1p kapcsoló bekötése minden egyéb szerelési anyaggal, kerettel és szereléssel</t>
  </si>
  <si>
    <t>3.1</t>
  </si>
  <si>
    <t>Schneider Sedna 2p kapcsoló bekötése minden egyéb szerelési anyaggal, kerettel és szereléssel</t>
  </si>
  <si>
    <t>3.2</t>
  </si>
  <si>
    <t>Schneider Sedna csillár kapcsoló bekötése minden egyéb szerelési anyaggal, kerettel és szereléssel</t>
  </si>
  <si>
    <t>3.3</t>
  </si>
  <si>
    <t>Schneider Sedna váltó kapcsoló bekötése minden egyéb szerelési anyaggal, kerettel és szereléssel</t>
  </si>
  <si>
    <t>3.4</t>
  </si>
  <si>
    <t>Schneider Sedna dugalj védettséggel bekötése minden egyéb szerelési anyaggal, kerettel és szereléssel</t>
  </si>
  <si>
    <t>3.5</t>
  </si>
  <si>
    <t>Schneider Sedna dugalj IP44 védettséggel bekötése minden egyéb szerelési anyaggal, kerettel és szereléssel</t>
  </si>
  <si>
    <t>3.6</t>
  </si>
  <si>
    <t xml:space="preserve">Schneider Sedna 1xRJ45 csatlakozó </t>
  </si>
  <si>
    <t>3.7</t>
  </si>
  <si>
    <t>Fix kazán csatlakozás és bekötése.Kazánnál terepi tiltó kapcsoló telepítése kötelező (Ganz KKM1-32 vagy ezzel egyenértékű), tömszelencével és megfelelő IP védettséggel</t>
  </si>
  <si>
    <t>Valamennyi beépítésre kerülö berendezésnek, készüléknek, anyagnak a kivitelezéshez szükséges összes magyar hatósági engedéllyel rendelkeznie kell. A szállító előállít minden részlet és gyártási tervet CAD formátumban. Felállítási helyre szállítva, szerelve, beleértve az üzemkész bekötéseket, minden csatlakozó vezetékkel, minden szüksége mellékmunkálattal. Az elosztóknak a következő előírásoknak kell megfelelni: Gyári készítésű, típusvizsgálattal rendelkező kisfeszültségű főelosztó álló mezős, alapkerettel.
Minden elosztó ajtó forgókaros rúdzáras, vagy biztonsági záras, előkészítve a központi félcilinder-zár rendszerre -felfúrással előkészítva, földeléssel és fesve RAL 7032 Kábelbevezetés felül. Minden elosztóra az összes lehetséges számú tömszelencét fel kell szerelni. Gyűjtősínnel, minden szükséges gyűjtősín tartóval, nulla és földelő sínnel, csatlakozó kapcsokkal a szükséges darabszámban, apróanyagokkal, szigetelő- és rögzítőelemekkel, biztonsági anyagokkal Nem elkenődő nyomott tábla az ajtón lévő készülékekhez, elosztó jelölés időtálló rögzítéssel, nem elkenődő nyomott jelölőtáblák a belső készülékekhez. 
Jelölőcimkék a betápláló és leágazó vezetőkön Minden kisautomata Visitrio kijelzéssel. 
Az elosztókban legalább 20 % tartalék hely, azaz 1 db készülékeknként és 25 % tartalék hely. Kapcsolási rajztartó zseb egy sorozat megvalósulási tervvel, készülékjegyzék készülék számmal és DIN A4 formátumban. Működési próba terhelés alatt és kezelői oktatás.</t>
  </si>
  <si>
    <t>4.1</t>
  </si>
  <si>
    <t>EL jelű elosztóberendezés terv szerinti tartalommal</t>
  </si>
  <si>
    <t>4.2</t>
  </si>
  <si>
    <t>Kisautomata C60N-1P/6-25A</t>
  </si>
  <si>
    <t>4.3</t>
  </si>
  <si>
    <t>Áramvédő kapcsoló Schneider 25A/30mA/2P</t>
  </si>
  <si>
    <t>Valamennyi beépítésre kerülö berendezésnek, készüléknek, anyagnak a kivitelezéshez szükséges összes magyar hatósági engedéllyel rendelkeznie kell. Az ár tartalmaz minden rögzítő és szerelési anyagot, PLUS fényforrás, színhőmérséklet később, fényforrás élettertama legalább 50000 óra, csatlakozás, próba, üzembehelyezés és átadás a megrendelőnek. Valamennyi lámpatest LED fényforrással szerelve</t>
  </si>
  <si>
    <t>5.1</t>
  </si>
  <si>
    <t>L1 Hunilux DURA LP6060 Slimflux Backlit LP6060B1UGR-940 lámpa, szükséges függesztőkkel és rögzítéssel, elektromos bekötéssel</t>
  </si>
  <si>
    <t>5.2</t>
  </si>
  <si>
    <t>L2 Hunilux OPPLE LED LIMA 542005001400 lámpa, szükséges függesztőkkel és rögzítéssel, elektromos bekötéssel</t>
  </si>
  <si>
    <t>5.3</t>
  </si>
  <si>
    <t>L3 Hunilux MLX BERING Ceiling Fixtures MLX BERING R LED HL0016943 lámpa, szükséges függesztőkkel és rögzítéssel, elektromos bekötéssel</t>
  </si>
  <si>
    <t>5.4</t>
  </si>
  <si>
    <t>L4 Hunilux OL 38114M/W TÜKÖRVILÁGÍTÓ LED 15W 1200LM 3000K IP44 lámpa, szükséges függesztőkkel és rögzítéssel, elektromos bekötéssel</t>
  </si>
  <si>
    <t>5.5</t>
  </si>
  <si>
    <t>L5 Dura Minilight MNLO16EP12WGC40E lámpa, szükséges függesztőkkel és rögzítéssel, elektromos bekötéssel, IP védettség ellenőrzéssel</t>
  </si>
  <si>
    <t>5.6</t>
  </si>
  <si>
    <t>B1 típusú ASM CL-313 R saját akkumulátoros biztonsági lámpa beszerzése és lámpák felszerelése</t>
  </si>
  <si>
    <t>5.7</t>
  </si>
  <si>
    <t>B2 típusú ASM CL-417 saját akkumulátoros biztonsági lámpa beszerzése és lámpák felszerelése</t>
  </si>
  <si>
    <t>5.8</t>
  </si>
  <si>
    <t>Programozható alkonykapcsoló kültéri világítás részére. Alkonykapcsoló elhelyezése az EL jelű elosztóba, alkonyérzékelő felszerelése kültéren. Alkonykapcsoló felprogramozása megrendelői igények alapján. Ajánlat tartalmazza a rendszer tesztelését a Megrendelővel közösen.
Schneider CCT15494 ACTI9 IC100KP+ vagy ezzel egyenértékű</t>
  </si>
  <si>
    <t>5.9</t>
  </si>
  <si>
    <t>Mozgásérzékelő</t>
  </si>
  <si>
    <t>6.1</t>
  </si>
  <si>
    <t>EPH kiépítése a betápláló gépészeti vezetékek részére (földgáz, ivővíz). A felhasznált bilincsnek rendelkeznie kell az összes szükséges certifikáttal</t>
  </si>
  <si>
    <t>6.2</t>
  </si>
  <si>
    <t xml:space="preserve">Érintésvédelmi és kábel szigetelés ellenállás mérés, villamos berendezések üzembe helyezés előtti első felülvizsgálata jegyzőkönyv készítése (VBF) </t>
  </si>
  <si>
    <t>6.3</t>
  </si>
  <si>
    <t>IT végpontokról mérési jegyzőkönyv készítése</t>
  </si>
  <si>
    <t>6.4</t>
  </si>
  <si>
    <t xml:space="preserve">Megvalósulási dokomentáció készítése </t>
  </si>
  <si>
    <t>6.5</t>
  </si>
  <si>
    <t>Hulladékkezelés</t>
  </si>
  <si>
    <t>6.6</t>
  </si>
  <si>
    <t>Projektvezetés költsége. Projekt koordináció más szakágakkal.</t>
  </si>
  <si>
    <t>6.7</t>
  </si>
  <si>
    <t>Hálózatfeltárás, nem használandó kábelek, szerelvények, lámpatestek, kikötése</t>
  </si>
  <si>
    <t>6.8</t>
  </si>
  <si>
    <t>Elosztókba új kábelek bekötése, beüzemelése</t>
  </si>
  <si>
    <t>6.9</t>
  </si>
  <si>
    <t xml:space="preserve">Felelős műszaki vezetés, szükséges certifikátok átadása a beépített berendezésekről és anyagokról papír és elektronikus formában. </t>
  </si>
  <si>
    <t>6.10</t>
  </si>
  <si>
    <t>Segédanyag (gipsz, homok, kötőelemek, érvéghüvelyek, stb.)</t>
  </si>
  <si>
    <t>33-000-21.1.1.1.3.2</t>
  </si>
  <si>
    <t>Mennyezeti vakolat bontása szükséges helyeken és méretben, rössz minőségű vagy sérült, levált vakolatszakaszok eltávolítása, minimum a tárgyaló helyiség beázás helyén, valamint vezetékek vésése mennyezeti vakolatban.</t>
  </si>
  <si>
    <t>Favázas üvegezett, válaszfalba épített felülvilágító bontása (kb 4,20x1,80 m méretben)</t>
  </si>
  <si>
    <t>"AHA-MOFÉM" avatalan elzárás ellen védett gömbcsap sárgarézből, kétoldalon belső menettel</t>
  </si>
  <si>
    <r>
      <t>Acéllemez lapradiátor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elhelyezése, széthordással, tartókkal, bekötéssel, légtelenítővel, előbeállítási lehetőséggel, csavarzattal, kompletten. Radiátor típus: 
Vogel und Noot 22K-600-600 (jobbos)</t>
    </r>
  </si>
  <si>
    <t>Grundfos Alpha 2 25-40 gyári hőszigeteléssel</t>
  </si>
  <si>
    <t>Alpha Laval CBH16-35H</t>
  </si>
  <si>
    <t>Reflex N18 membrános fűtési rendszerbe szerelhető tágulási tartály: 18 literes kivitel</t>
  </si>
  <si>
    <t>18 L</t>
  </si>
  <si>
    <t>A fűtési rendszer vegyszeres átmosatása</t>
  </si>
  <si>
    <t>U.a. mint az előző de 125-ös méretben</t>
  </si>
  <si>
    <t>DN125</t>
  </si>
  <si>
    <t>U.a. mint az előző de 160-as méretben</t>
  </si>
  <si>
    <t>DN160</t>
  </si>
  <si>
    <t>BU 100 45</t>
  </si>
  <si>
    <t>BU 100 60</t>
  </si>
  <si>
    <t>BU 160 90</t>
  </si>
  <si>
    <t>RCU 125 100</t>
  </si>
  <si>
    <t>RCU 160 125</t>
  </si>
  <si>
    <t>TCPU 125 100</t>
  </si>
  <si>
    <t>TCPU 160 100</t>
  </si>
  <si>
    <t>TCPU 160 160</t>
  </si>
  <si>
    <t>Budapest VIII.kerület Nemzetiségi Iroda felújítás elektromos szerelési munkák árajánlata</t>
  </si>
  <si>
    <t>Villanyszerelési - Építőipari kivitelezés</t>
  </si>
  <si>
    <t>Halogénmentes PVC műanyag MŰ I védőcső,  EN 50086-2-1 szerint, süllyesztve és szabadon szerelve dobozokkal 40 mm</t>
  </si>
  <si>
    <t>Padlóba védőcső és padlóboz helyének kivésése</t>
  </si>
  <si>
    <t>1.5</t>
  </si>
  <si>
    <t>1.6</t>
  </si>
  <si>
    <t>Padlódoboz: 4x230V + 2xRJ45 + védőcső, OBO 7427410 UDHOME GES4 7011 Padlódoboz szerelvénybetéttel komplett acélszürke</t>
  </si>
  <si>
    <t>3.8</t>
  </si>
  <si>
    <t>Konyhában és WC-ben elszívók elektromos bekötése</t>
  </si>
  <si>
    <t>3.9</t>
  </si>
  <si>
    <t>Hálózatfeltárás, kábelek, szerelvények, lámpatestek, padlódobozok bontása, kikötése</t>
  </si>
  <si>
    <t>6.11</t>
  </si>
  <si>
    <t>Kelt: 2023. május 2.</t>
  </si>
  <si>
    <t>14 Mobil bútorok</t>
  </si>
  <si>
    <t>44-000-3</t>
  </si>
  <si>
    <t>Beépített szekrények elhelyezése (előtér) B03 konszignációs jelű</t>
  </si>
  <si>
    <r>
      <t xml:space="preserve">Kör alakú dohányzóasztal fehér színben </t>
    </r>
    <r>
      <rPr>
        <b/>
        <sz val="10"/>
        <color indexed="8"/>
        <rFont val="Times New Roman CE"/>
        <charset val="238"/>
      </rPr>
      <t>VA1 konszignációs jel</t>
    </r>
  </si>
  <si>
    <r>
      <t xml:space="preserve">Fotel előtérben </t>
    </r>
    <r>
      <rPr>
        <b/>
        <sz val="10"/>
        <color indexed="8"/>
        <rFont val="Times New Roman CE"/>
        <charset val="238"/>
      </rPr>
      <t>FO1 konszignációs jel</t>
    </r>
  </si>
  <si>
    <t>Ruhaakasztó fogas, álló előtérben, admin irodában és tárgyalóban elhelyezve</t>
  </si>
  <si>
    <t>Ruhaakasztó fogas oldalfara szerelve 0.10, 0.11 és G.02 jelű irodákban</t>
  </si>
  <si>
    <t>Fém szemeteskosár, kommunális szemét tárolására (mosdó és takonyha helyiségben) Anyagbemutató design táblázat szerinti</t>
  </si>
  <si>
    <t>Fém szemeteskosár, papírhulladék  tárolására (teakonyha helyiségben) Anyagbemutató design táblázat szerinti</t>
  </si>
  <si>
    <t>Fém szemeteskosár, műanyag- és fémhulladék  tárolására (teakonyha helyiségben) Anyagbemutató design táblázat szerinti</t>
  </si>
  <si>
    <t>Fatokos, íves, bukó nyílászáró festése, részleges igazítása,belső ablakszárnyak cseréje, K08 konszignáció  és műszaki leírásban részletezettek szerint kompletten</t>
  </si>
  <si>
    <t>Fatokos, íves, bukó nyílászáró festése, részleges igazítása,belső ablakszárnyak cseréje, K07.2 konszignáció  és műszaki leírásban részletezettek szerint kompletten</t>
  </si>
  <si>
    <t>Eredeti kapcsolt gerébtokos, nyíló, kétszárnyú ablak festése, részleges igazítása, belső ablakszárnyak cseréje, K07.1 konszignáció  és műszaki leírásban részletezettek szerint kompletten</t>
  </si>
  <si>
    <t>Eredeti kapcsolt gerébtokos, nyíló, kétszárnyú ablak festése, részleges igazítása, belső ablakszárnyak cseréje, K06  konszignáció és műszaki leírásban részletezettek  szerint kompletten</t>
  </si>
  <si>
    <t>Eredeti kapcsolt gerébtokos, nyíló, kétszárnyú ablak festése, részleges igazítása, belső ablakszárnyak cseréje, K05 konszignáció  és műszaki leírásban részletezettek szerint kompletten</t>
  </si>
  <si>
    <t>Utángyártott kétszárnyú bejárati ajtó festése, részleges igazítása K04  konszignáció és műszaki leírásban részletezettek szerint kompletten</t>
  </si>
  <si>
    <t>Eredeti kapcsolt gerébtokos, nyíló, kétszárnyú ablak festése, részleges igazítása, belső ablakszárnyak cseréje, K03 konszignáció  és műszaki leírásban részletezettek szerint kompletten</t>
  </si>
  <si>
    <t>Eredeti kapcsolt gerébtokos, nyíló, kétszárnyú ablak festése, részleges igazítása, belső ablakszárnyak cseréje, K02 konszignáció  és műszaki leírásban részletezettek szerint kompletten</t>
  </si>
  <si>
    <t>Eredeti kapcsolt gerébtokos, nyíló, kétszárnyú ablak festése, részleges igazítása, belső ablakszárnyak cseréje, K01 konszignáció és műszaki leírásban részletezettek szerint kompletten</t>
  </si>
  <si>
    <t>MOBILIÁK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</si>
</sst>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0\ [$Ft-40E]"/>
    <numFmt numFmtId="167" formatCode="#,##0\ _F_t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.19999999999999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charset val="238"/>
    </font>
    <font>
      <u/>
      <sz val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b/>
      <sz val="12"/>
      <name val="Times New Roman CE"/>
      <charset val="238"/>
    </font>
    <font>
      <b/>
      <sz val="10"/>
      <color indexed="8"/>
      <name val="Times New Roman CE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0" fontId="20" fillId="2" borderId="0" applyNumberFormat="0" applyBorder="0" applyAlignment="0" applyProtection="0"/>
    <xf numFmtId="0" fontId="1" fillId="0" borderId="0"/>
    <xf numFmtId="0" fontId="4" fillId="0" borderId="0"/>
  </cellStyleXfs>
  <cellXfs count="254">
    <xf numFmtId="0" fontId="0" fillId="0" borderId="0" xfId="0"/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vertical="top"/>
    </xf>
    <xf numFmtId="10" fontId="23" fillId="0" borderId="2" xfId="0" applyNumberFormat="1" applyFont="1" applyBorder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2" xfId="0" applyFont="1" applyBorder="1" applyAlignment="1">
      <alignment horizontal="right" vertical="top"/>
    </xf>
    <xf numFmtId="0" fontId="22" fillId="0" borderId="0" xfId="0" applyFont="1" applyAlignment="1">
      <alignment vertical="top" wrapText="1"/>
    </xf>
    <xf numFmtId="3" fontId="23" fillId="0" borderId="2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3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3" fontId="22" fillId="0" borderId="1" xfId="0" applyNumberFormat="1" applyFont="1" applyBorder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21" fillId="0" borderId="0" xfId="0" applyNumberFormat="1" applyFont="1" applyAlignment="1">
      <alignment horizontal="right" vertical="top" wrapText="1"/>
    </xf>
    <xf numFmtId="49" fontId="21" fillId="0" borderId="0" xfId="0" applyNumberFormat="1" applyFont="1" applyAlignment="1">
      <alignment vertical="top" wrapText="1"/>
    </xf>
    <xf numFmtId="4" fontId="1" fillId="0" borderId="0" xfId="3" applyNumberFormat="1" applyAlignment="1">
      <alignment horizontal="right" wrapText="1"/>
    </xf>
    <xf numFmtId="0" fontId="1" fillId="0" borderId="0" xfId="3" applyAlignment="1">
      <alignment wrapText="1"/>
    </xf>
    <xf numFmtId="0" fontId="1" fillId="0" borderId="0" xfId="3" applyAlignment="1">
      <alignment horizontal="center" wrapText="1"/>
    </xf>
    <xf numFmtId="4" fontId="1" fillId="0" borderId="0" xfId="3" applyNumberFormat="1" applyAlignment="1">
      <alignment horizontal="right"/>
    </xf>
    <xf numFmtId="0" fontId="1" fillId="0" borderId="0" xfId="3"/>
    <xf numFmtId="0" fontId="1" fillId="0" borderId="3" xfId="3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/>
    </xf>
    <xf numFmtId="3" fontId="1" fillId="0" borderId="4" xfId="3" applyNumberFormat="1" applyBorder="1" applyAlignment="1">
      <alignment horizontal="right"/>
    </xf>
    <xf numFmtId="4" fontId="1" fillId="0" borderId="0" xfId="3" applyNumberFormat="1" applyAlignment="1">
      <alignment horizontal="center" wrapText="1"/>
    </xf>
    <xf numFmtId="0" fontId="2" fillId="0" borderId="0" xfId="3" applyFont="1" applyAlignment="1">
      <alignment horizontal="right" vertical="center" wrapText="1"/>
    </xf>
    <xf numFmtId="0" fontId="1" fillId="0" borderId="0" xfId="3" applyAlignment="1">
      <alignment vertical="center" wrapText="1"/>
    </xf>
    <xf numFmtId="0" fontId="1" fillId="0" borderId="0" xfId="3" applyAlignment="1">
      <alignment horizontal="left" wrapText="1"/>
    </xf>
    <xf numFmtId="3" fontId="1" fillId="0" borderId="5" xfId="3" applyNumberFormat="1" applyBorder="1" applyAlignment="1">
      <alignment horizontal="right" vertical="center" wrapText="1"/>
    </xf>
    <xf numFmtId="3" fontId="1" fillId="0" borderId="6" xfId="3" applyNumberFormat="1" applyBorder="1" applyAlignment="1">
      <alignment horizontal="right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wrapText="1"/>
    </xf>
    <xf numFmtId="0" fontId="1" fillId="0" borderId="7" xfId="3" applyBorder="1" applyAlignment="1">
      <alignment horizontal="left" vertical="center" wrapText="1"/>
    </xf>
    <xf numFmtId="3" fontId="1" fillId="0" borderId="7" xfId="3" applyNumberFormat="1" applyBorder="1" applyAlignment="1">
      <alignment horizontal="right" wrapText="1"/>
    </xf>
    <xf numFmtId="3" fontId="1" fillId="0" borderId="0" xfId="3" applyNumberFormat="1" applyAlignment="1">
      <alignment horizontal="right"/>
    </xf>
    <xf numFmtId="0" fontId="1" fillId="0" borderId="0" xfId="3" applyAlignment="1">
      <alignment horizontal="left"/>
    </xf>
    <xf numFmtId="0" fontId="1" fillId="0" borderId="5" xfId="3" applyBorder="1" applyAlignment="1">
      <alignment horizontal="left" wrapText="1"/>
    </xf>
    <xf numFmtId="0" fontId="7" fillId="0" borderId="0" xfId="4" applyFont="1"/>
    <xf numFmtId="0" fontId="7" fillId="0" borderId="3" xfId="4" applyFont="1" applyBorder="1" applyAlignment="1">
      <alignment horizontal="left" vertical="center"/>
    </xf>
    <xf numFmtId="0" fontId="7" fillId="0" borderId="8" xfId="4" applyFont="1" applyBorder="1" applyAlignment="1">
      <alignment horizontal="left" wrapText="1"/>
    </xf>
    <xf numFmtId="0" fontId="7" fillId="0" borderId="8" xfId="4" applyFont="1" applyBorder="1"/>
    <xf numFmtId="0" fontId="7" fillId="0" borderId="8" xfId="4" applyFont="1" applyBorder="1" applyAlignment="1">
      <alignment horizontal="center"/>
    </xf>
    <xf numFmtId="0" fontId="8" fillId="0" borderId="8" xfId="4" applyFont="1" applyBorder="1" applyProtection="1">
      <protection locked="0"/>
    </xf>
    <xf numFmtId="0" fontId="8" fillId="0" borderId="9" xfId="4" applyFont="1" applyBorder="1" applyProtection="1">
      <protection locked="0"/>
    </xf>
    <xf numFmtId="0" fontId="9" fillId="0" borderId="0" xfId="4" applyFont="1"/>
    <xf numFmtId="0" fontId="10" fillId="0" borderId="0" xfId="4" applyFont="1"/>
    <xf numFmtId="0" fontId="10" fillId="0" borderId="0" xfId="4" applyFont="1" applyAlignment="1">
      <alignment horizontal="center"/>
    </xf>
    <xf numFmtId="0" fontId="8" fillId="0" borderId="10" xfId="4" applyFont="1" applyBorder="1" applyAlignment="1">
      <alignment horizontal="center" vertical="top" wrapText="1"/>
    </xf>
    <xf numFmtId="3" fontId="8" fillId="0" borderId="10" xfId="1" applyNumberFormat="1" applyFont="1" applyFill="1" applyBorder="1" applyAlignment="1">
      <alignment horizontal="center" vertical="top" wrapText="1"/>
    </xf>
    <xf numFmtId="3" fontId="8" fillId="0" borderId="10" xfId="4" applyNumberFormat="1" applyFont="1" applyBorder="1" applyAlignment="1">
      <alignment horizontal="center" vertical="top" wrapText="1"/>
    </xf>
    <xf numFmtId="3" fontId="8" fillId="0" borderId="11" xfId="4" applyNumberFormat="1" applyFont="1" applyBorder="1" applyAlignment="1">
      <alignment horizontal="center" vertical="top" wrapText="1"/>
    </xf>
    <xf numFmtId="3" fontId="8" fillId="0" borderId="12" xfId="4" applyNumberFormat="1" applyFont="1" applyBorder="1" applyAlignment="1">
      <alignment horizontal="center" vertical="top" wrapText="1"/>
    </xf>
    <xf numFmtId="0" fontId="12" fillId="0" borderId="0" xfId="4" applyFont="1" applyAlignment="1">
      <alignment vertical="center"/>
    </xf>
    <xf numFmtId="49" fontId="12" fillId="0" borderId="13" xfId="4" applyNumberFormat="1" applyFont="1" applyBorder="1" applyAlignment="1">
      <alignment horizontal="left" vertical="center"/>
    </xf>
    <xf numFmtId="49" fontId="12" fillId="0" borderId="0" xfId="4" applyNumberFormat="1" applyFont="1" applyAlignment="1">
      <alignment horizontal="justify" vertical="top" wrapText="1"/>
    </xf>
    <xf numFmtId="0" fontId="12" fillId="0" borderId="14" xfId="4" applyFont="1" applyBorder="1" applyAlignment="1">
      <alignment horizontal="center"/>
    </xf>
    <xf numFmtId="3" fontId="12" fillId="0" borderId="14" xfId="4" applyNumberFormat="1" applyFont="1" applyBorder="1"/>
    <xf numFmtId="166" fontId="12" fillId="0" borderId="14" xfId="4" applyNumberFormat="1" applyFont="1" applyBorder="1"/>
    <xf numFmtId="166" fontId="12" fillId="0" borderId="15" xfId="4" applyNumberFormat="1" applyFont="1" applyBorder="1"/>
    <xf numFmtId="166" fontId="12" fillId="0" borderId="4" xfId="4" applyNumberFormat="1" applyFont="1" applyBorder="1"/>
    <xf numFmtId="0" fontId="12" fillId="0" borderId="0" xfId="4" applyFont="1" applyAlignment="1">
      <alignment horizontal="center"/>
    </xf>
    <xf numFmtId="0" fontId="12" fillId="0" borderId="0" xfId="4" applyFont="1"/>
    <xf numFmtId="49" fontId="12" fillId="0" borderId="16" xfId="4" applyNumberFormat="1" applyFont="1" applyBorder="1" applyAlignment="1">
      <alignment horizontal="left" vertical="center"/>
    </xf>
    <xf numFmtId="49" fontId="12" fillId="0" borderId="17" xfId="4" applyNumberFormat="1" applyFont="1" applyBorder="1" applyAlignment="1">
      <alignment horizontal="justify" vertical="top" wrapText="1"/>
    </xf>
    <xf numFmtId="0" fontId="12" fillId="0" borderId="17" xfId="4" applyFont="1" applyBorder="1" applyAlignment="1">
      <alignment horizontal="center"/>
    </xf>
    <xf numFmtId="3" fontId="12" fillId="0" borderId="17" xfId="4" applyNumberFormat="1" applyFont="1" applyBorder="1"/>
    <xf numFmtId="166" fontId="12" fillId="0" borderId="17" xfId="4" applyNumberFormat="1" applyFont="1" applyBorder="1"/>
    <xf numFmtId="166" fontId="12" fillId="0" borderId="18" xfId="4" applyNumberFormat="1" applyFont="1" applyBorder="1"/>
    <xf numFmtId="49" fontId="12" fillId="0" borderId="19" xfId="4" applyNumberFormat="1" applyFont="1" applyBorder="1" applyAlignment="1">
      <alignment horizontal="left" vertical="center"/>
    </xf>
    <xf numFmtId="49" fontId="12" fillId="0" borderId="5" xfId="4" applyNumberFormat="1" applyFont="1" applyBorder="1" applyAlignment="1">
      <alignment horizontal="justify" vertical="center" wrapText="1"/>
    </xf>
    <xf numFmtId="0" fontId="12" fillId="0" borderId="5" xfId="4" applyFont="1" applyBorder="1" applyAlignment="1">
      <alignment horizontal="center" vertical="center" wrapText="1"/>
    </xf>
    <xf numFmtId="3" fontId="12" fillId="0" borderId="5" xfId="4" applyNumberFormat="1" applyFont="1" applyBorder="1" applyAlignment="1">
      <alignment vertical="center" wrapText="1"/>
    </xf>
    <xf numFmtId="166" fontId="12" fillId="0" borderId="5" xfId="4" applyNumberFormat="1" applyFont="1" applyBorder="1" applyAlignment="1">
      <alignment vertical="center" wrapText="1"/>
    </xf>
    <xf numFmtId="166" fontId="12" fillId="0" borderId="6" xfId="4" applyNumberFormat="1" applyFont="1" applyBorder="1" applyAlignment="1">
      <alignment vertical="center" wrapText="1"/>
    </xf>
    <xf numFmtId="166" fontId="12" fillId="0" borderId="0" xfId="4" applyNumberFormat="1" applyFont="1" applyAlignment="1">
      <alignment vertical="center" wrapText="1"/>
    </xf>
    <xf numFmtId="0" fontId="12" fillId="0" borderId="0" xfId="4" applyFont="1" applyAlignment="1">
      <alignment vertical="center" wrapText="1"/>
    </xf>
    <xf numFmtId="49" fontId="12" fillId="3" borderId="19" xfId="4" applyNumberFormat="1" applyFont="1" applyFill="1" applyBorder="1" applyAlignment="1">
      <alignment horizontal="left" vertical="center"/>
    </xf>
    <xf numFmtId="49" fontId="12" fillId="3" borderId="5" xfId="4" applyNumberFormat="1" applyFont="1" applyFill="1" applyBorder="1" applyAlignment="1">
      <alignment horizontal="justify" vertical="center" wrapText="1"/>
    </xf>
    <xf numFmtId="0" fontId="12" fillId="3" borderId="5" xfId="4" applyFont="1" applyFill="1" applyBorder="1" applyAlignment="1">
      <alignment horizontal="center" vertical="center" wrapText="1"/>
    </xf>
    <xf numFmtId="3" fontId="12" fillId="3" borderId="5" xfId="4" applyNumberFormat="1" applyFont="1" applyFill="1" applyBorder="1" applyAlignment="1">
      <alignment vertical="center" wrapText="1"/>
    </xf>
    <xf numFmtId="166" fontId="12" fillId="3" borderId="5" xfId="4" applyNumberFormat="1" applyFont="1" applyFill="1" applyBorder="1" applyAlignment="1">
      <alignment vertical="center" wrapText="1"/>
    </xf>
    <xf numFmtId="166" fontId="12" fillId="3" borderId="6" xfId="4" applyNumberFormat="1" applyFont="1" applyFill="1" applyBorder="1" applyAlignment="1">
      <alignment vertical="center" wrapText="1"/>
    </xf>
    <xf numFmtId="0" fontId="4" fillId="0" borderId="5" xfId="4" applyBorder="1" applyAlignment="1">
      <alignment wrapText="1"/>
    </xf>
    <xf numFmtId="49" fontId="12" fillId="0" borderId="5" xfId="4" applyNumberFormat="1" applyFont="1" applyBorder="1" applyAlignment="1">
      <alignment horizontal="justify" vertical="top" wrapText="1"/>
    </xf>
    <xf numFmtId="0" fontId="12" fillId="0" borderId="5" xfId="4" applyFont="1" applyBorder="1" applyAlignment="1">
      <alignment horizontal="center"/>
    </xf>
    <xf numFmtId="0" fontId="21" fillId="0" borderId="5" xfId="4" applyFont="1" applyBorder="1" applyAlignment="1">
      <alignment vertical="top" wrapText="1"/>
    </xf>
    <xf numFmtId="0" fontId="4" fillId="3" borderId="5" xfId="4" applyFill="1" applyBorder="1" applyAlignment="1">
      <alignment wrapText="1"/>
    </xf>
    <xf numFmtId="49" fontId="12" fillId="0" borderId="7" xfId="4" applyNumberFormat="1" applyFont="1" applyBorder="1" applyAlignment="1">
      <alignment horizontal="justify" vertical="center" wrapText="1"/>
    </xf>
    <xf numFmtId="0" fontId="12" fillId="0" borderId="7" xfId="4" applyFont="1" applyBorder="1" applyAlignment="1">
      <alignment horizontal="center" vertical="center" wrapText="1"/>
    </xf>
    <xf numFmtId="3" fontId="12" fillId="0" borderId="7" xfId="4" applyNumberFormat="1" applyFont="1" applyBorder="1" applyAlignment="1">
      <alignment vertical="center" wrapText="1"/>
    </xf>
    <xf numFmtId="166" fontId="12" fillId="0" borderId="7" xfId="4" applyNumberFormat="1" applyFont="1" applyBorder="1" applyAlignment="1">
      <alignment vertical="center" wrapText="1"/>
    </xf>
    <xf numFmtId="166" fontId="12" fillId="0" borderId="20" xfId="4" applyNumberFormat="1" applyFont="1" applyBorder="1" applyAlignment="1">
      <alignment vertical="center" wrapText="1"/>
    </xf>
    <xf numFmtId="49" fontId="12" fillId="0" borderId="21" xfId="4" applyNumberFormat="1" applyFont="1" applyBorder="1" applyAlignment="1">
      <alignment horizontal="left" vertical="center"/>
    </xf>
    <xf numFmtId="49" fontId="12" fillId="0" borderId="22" xfId="4" applyNumberFormat="1" applyFont="1" applyBorder="1" applyAlignment="1">
      <alignment horizontal="justify" vertical="center" wrapText="1"/>
    </xf>
    <xf numFmtId="0" fontId="12" fillId="0" borderId="10" xfId="4" applyFont="1" applyBorder="1" applyAlignment="1">
      <alignment horizontal="center"/>
    </xf>
    <xf numFmtId="3" fontId="12" fillId="0" borderId="10" xfId="4" applyNumberFormat="1" applyFont="1" applyBorder="1"/>
    <xf numFmtId="166" fontId="11" fillId="0" borderId="10" xfId="4" applyNumberFormat="1" applyFont="1" applyBorder="1"/>
    <xf numFmtId="166" fontId="11" fillId="0" borderId="11" xfId="4" applyNumberFormat="1" applyFont="1" applyBorder="1"/>
    <xf numFmtId="166" fontId="11" fillId="0" borderId="12" xfId="4" applyNumberFormat="1" applyFont="1" applyBorder="1"/>
    <xf numFmtId="0" fontId="7" fillId="0" borderId="0" xfId="4" applyFont="1" applyAlignment="1">
      <alignment horizontal="left" vertical="center"/>
    </xf>
    <xf numFmtId="49" fontId="12" fillId="0" borderId="0" xfId="4" applyNumberFormat="1" applyFont="1" applyAlignment="1">
      <alignment horizontal="justify" vertical="center" wrapText="1"/>
    </xf>
    <xf numFmtId="167" fontId="7" fillId="0" borderId="0" xfId="4" applyNumberFormat="1" applyFont="1" applyAlignment="1">
      <alignment horizontal="left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7" fillId="0" borderId="0" xfId="4" applyFont="1" applyAlignment="1">
      <alignment horizontal="left" wrapText="1"/>
    </xf>
    <xf numFmtId="0" fontId="13" fillId="0" borderId="0" xfId="4" applyFont="1"/>
    <xf numFmtId="0" fontId="13" fillId="0" borderId="0" xfId="4" applyFont="1" applyAlignment="1">
      <alignment horizontal="right" wrapText="1"/>
    </xf>
    <xf numFmtId="0" fontId="13" fillId="0" borderId="0" xfId="4" applyFont="1" applyAlignment="1">
      <alignment horizontal="left" wrapText="1"/>
    </xf>
    <xf numFmtId="0" fontId="13" fillId="0" borderId="0" xfId="4" applyFont="1" applyAlignment="1">
      <alignment horizontal="center"/>
    </xf>
    <xf numFmtId="167" fontId="7" fillId="0" borderId="0" xfId="4" applyNumberFormat="1" applyFont="1"/>
    <xf numFmtId="0" fontId="13" fillId="0" borderId="0" xfId="4" applyFont="1" applyAlignment="1">
      <alignment horizontal="left" vertical="center"/>
    </xf>
    <xf numFmtId="0" fontId="7" fillId="0" borderId="0" xfId="4" applyFont="1" applyAlignment="1">
      <alignment wrapText="1"/>
    </xf>
    <xf numFmtId="0" fontId="13" fillId="0" borderId="0" xfId="4" applyFont="1" applyAlignment="1">
      <alignment wrapText="1"/>
    </xf>
    <xf numFmtId="167" fontId="13" fillId="0" borderId="0" xfId="4" applyNumberFormat="1" applyFont="1"/>
    <xf numFmtId="167" fontId="13" fillId="0" borderId="0" xfId="4" applyNumberFormat="1" applyFont="1" applyAlignment="1">
      <alignment horizontal="center"/>
    </xf>
    <xf numFmtId="16" fontId="7" fillId="0" borderId="0" xfId="4" applyNumberFormat="1" applyFont="1" applyAlignment="1">
      <alignment horizontal="left" vertical="center"/>
    </xf>
    <xf numFmtId="2" fontId="7" fillId="0" borderId="0" xfId="4" applyNumberFormat="1" applyFont="1"/>
    <xf numFmtId="0" fontId="14" fillId="0" borderId="0" xfId="4" applyFont="1" applyAlignment="1">
      <alignment horizontal="left" wrapText="1"/>
    </xf>
    <xf numFmtId="0" fontId="15" fillId="0" borderId="0" xfId="4" applyFont="1" applyAlignment="1">
      <alignment horizontal="left" wrapText="1"/>
    </xf>
    <xf numFmtId="0" fontId="7" fillId="0" borderId="0" xfId="4" applyFont="1" applyAlignment="1">
      <alignment horizontal="right" wrapText="1"/>
    </xf>
    <xf numFmtId="0" fontId="16" fillId="0" borderId="0" xfId="4" applyFont="1" applyAlignment="1">
      <alignment horizontal="left" wrapText="1"/>
    </xf>
    <xf numFmtId="0" fontId="16" fillId="0" borderId="0" xfId="4" applyFont="1"/>
    <xf numFmtId="0" fontId="16" fillId="0" borderId="0" xfId="4" applyFont="1" applyAlignment="1">
      <alignment horizontal="center"/>
    </xf>
    <xf numFmtId="0" fontId="16" fillId="0" borderId="0" xfId="4" applyFont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3" fontId="23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" fillId="0" borderId="23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3" fontId="1" fillId="0" borderId="4" xfId="3" applyNumberFormat="1" applyFont="1" applyBorder="1" applyAlignment="1">
      <alignment horizontal="right"/>
    </xf>
    <xf numFmtId="0" fontId="2" fillId="0" borderId="24" xfId="3" applyFont="1" applyBorder="1" applyAlignment="1">
      <alignment horizontal="center" vertical="center" wrapText="1"/>
    </xf>
    <xf numFmtId="3" fontId="2" fillId="0" borderId="23" xfId="3" applyNumberFormat="1" applyFont="1" applyBorder="1" applyAlignment="1">
      <alignment horizontal="center" wrapText="1"/>
    </xf>
    <xf numFmtId="3" fontId="2" fillId="0" borderId="25" xfId="3" applyNumberFormat="1" applyFont="1" applyBorder="1" applyAlignment="1">
      <alignment horizontal="center" wrapText="1"/>
    </xf>
    <xf numFmtId="3" fontId="2" fillId="0" borderId="5" xfId="3" applyNumberFormat="1" applyFont="1" applyBorder="1" applyAlignment="1">
      <alignment horizontal="right" vertical="center" wrapText="1"/>
    </xf>
    <xf numFmtId="3" fontId="1" fillId="0" borderId="5" xfId="3" applyNumberFormat="1" applyFont="1" applyBorder="1" applyAlignment="1">
      <alignment horizontal="right" vertical="center" wrapText="1"/>
    </xf>
    <xf numFmtId="3" fontId="1" fillId="0" borderId="6" xfId="3" applyNumberFormat="1" applyFont="1" applyBorder="1" applyAlignment="1">
      <alignment horizontal="right" vertical="center" wrapText="1"/>
    </xf>
    <xf numFmtId="49" fontId="2" fillId="0" borderId="23" xfId="3" applyNumberFormat="1" applyFont="1" applyBorder="1" applyAlignment="1">
      <alignment horizontal="center" vertical="center" wrapText="1"/>
    </xf>
    <xf numFmtId="3" fontId="2" fillId="0" borderId="23" xfId="3" applyNumberFormat="1" applyFont="1" applyBorder="1" applyAlignment="1">
      <alignment horizontal="right" vertical="center" wrapText="1"/>
    </xf>
    <xf numFmtId="3" fontId="1" fillId="0" borderId="23" xfId="3" applyNumberFormat="1" applyFont="1" applyBorder="1" applyAlignment="1">
      <alignment horizontal="right" vertical="center" wrapText="1"/>
    </xf>
    <xf numFmtId="3" fontId="1" fillId="0" borderId="25" xfId="3" applyNumberFormat="1" applyFont="1" applyBorder="1" applyAlignment="1">
      <alignment horizontal="right" vertical="center" wrapText="1"/>
    </xf>
    <xf numFmtId="0" fontId="2" fillId="0" borderId="17" xfId="3" applyFont="1" applyBorder="1" applyAlignment="1">
      <alignment horizontal="left" wrapText="1"/>
    </xf>
    <xf numFmtId="0" fontId="2" fillId="0" borderId="5" xfId="3" applyFont="1" applyBorder="1" applyAlignment="1">
      <alignment horizontal="left" wrapText="1"/>
    </xf>
    <xf numFmtId="0" fontId="2" fillId="0" borderId="2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left" vertical="center" wrapText="1"/>
    </xf>
    <xf numFmtId="0" fontId="1" fillId="0" borderId="7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center" vertical="center" wrapText="1"/>
    </xf>
    <xf numFmtId="3" fontId="1" fillId="0" borderId="7" xfId="3" applyNumberFormat="1" applyFont="1" applyBorder="1" applyAlignment="1">
      <alignment horizontal="right" wrapText="1"/>
    </xf>
    <xf numFmtId="3" fontId="2" fillId="0" borderId="7" xfId="3" applyNumberFormat="1" applyFont="1" applyBorder="1" applyAlignment="1">
      <alignment horizontal="right" wrapText="1"/>
    </xf>
    <xf numFmtId="3" fontId="2" fillId="0" borderId="20" xfId="3" applyNumberFormat="1" applyFont="1" applyBorder="1" applyAlignment="1">
      <alignment horizontal="right" wrapText="1"/>
    </xf>
    <xf numFmtId="3" fontId="2" fillId="0" borderId="5" xfId="3" applyNumberFormat="1" applyFont="1" applyBorder="1" applyAlignment="1">
      <alignment horizontal="right" wrapText="1"/>
    </xf>
    <xf numFmtId="0" fontId="2" fillId="0" borderId="5" xfId="3" applyFont="1" applyBorder="1" applyAlignment="1">
      <alignment horizontal="center" vertical="top" wrapText="1"/>
    </xf>
    <xf numFmtId="0" fontId="2" fillId="0" borderId="5" xfId="3" applyFont="1" applyBorder="1" applyAlignment="1">
      <alignment vertical="top" wrapText="1"/>
    </xf>
    <xf numFmtId="0" fontId="3" fillId="0" borderId="0" xfId="3" applyFont="1"/>
    <xf numFmtId="0" fontId="3" fillId="0" borderId="0" xfId="3" applyFont="1" applyAlignment="1">
      <alignment wrapText="1"/>
    </xf>
    <xf numFmtId="0" fontId="1" fillId="0" borderId="17" xfId="3" applyFont="1" applyBorder="1" applyAlignment="1">
      <alignment horizontal="right" wrapText="1"/>
    </xf>
    <xf numFmtId="0" fontId="1" fillId="0" borderId="18" xfId="3" applyFont="1" applyBorder="1" applyAlignment="1">
      <alignment horizontal="right" wrapText="1"/>
    </xf>
    <xf numFmtId="0" fontId="1" fillId="0" borderId="5" xfId="3" applyFont="1" applyBorder="1" applyAlignment="1">
      <alignment horizontal="right" wrapText="1"/>
    </xf>
    <xf numFmtId="0" fontId="1" fillId="0" borderId="17" xfId="3" applyFont="1" applyBorder="1" applyAlignment="1">
      <alignment horizontal="right" vertical="center" wrapText="1"/>
    </xf>
    <xf numFmtId="0" fontId="1" fillId="0" borderId="18" xfId="3" applyFont="1" applyBorder="1" applyAlignment="1">
      <alignment horizontal="right" vertical="center" wrapText="1"/>
    </xf>
    <xf numFmtId="3" fontId="2" fillId="0" borderId="7" xfId="3" applyNumberFormat="1" applyFont="1" applyBorder="1" applyAlignment="1">
      <alignment horizontal="right" vertical="center" wrapText="1"/>
    </xf>
    <xf numFmtId="3" fontId="2" fillId="0" borderId="20" xfId="3" applyNumberFormat="1" applyFont="1" applyBorder="1" applyAlignment="1">
      <alignment horizontal="right" vertical="center" wrapText="1"/>
    </xf>
    <xf numFmtId="0" fontId="17" fillId="0" borderId="3" xfId="4" applyFont="1" applyBorder="1" applyAlignment="1">
      <alignment horizontal="left" vertical="center"/>
    </xf>
    <xf numFmtId="0" fontId="18" fillId="0" borderId="0" xfId="4" applyFont="1"/>
    <xf numFmtId="0" fontId="17" fillId="0" borderId="0" xfId="4" applyFont="1"/>
    <xf numFmtId="0" fontId="17" fillId="0" borderId="27" xfId="4" applyFont="1" applyBorder="1" applyAlignment="1">
      <alignment horizontal="left" vertical="center"/>
    </xf>
    <xf numFmtId="0" fontId="10" fillId="0" borderId="28" xfId="4" applyFont="1" applyBorder="1"/>
    <xf numFmtId="0" fontId="10" fillId="0" borderId="28" xfId="4" applyFont="1" applyBorder="1" applyAlignment="1">
      <alignment horizontal="center"/>
    </xf>
    <xf numFmtId="0" fontId="10" fillId="0" borderId="29" xfId="4" applyFont="1" applyBorder="1" applyAlignment="1">
      <alignment horizontal="right"/>
    </xf>
    <xf numFmtId="49" fontId="12" fillId="0" borderId="30" xfId="4" applyNumberFormat="1" applyFont="1" applyBorder="1" applyAlignment="1">
      <alignment horizontal="left" vertical="center"/>
    </xf>
    <xf numFmtId="49" fontId="11" fillId="0" borderId="28" xfId="4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0" borderId="1" xfId="3" applyFont="1" applyBorder="1" applyAlignment="1">
      <alignment horizontal="left" vertical="top" wrapText="1"/>
    </xf>
    <xf numFmtId="0" fontId="22" fillId="0" borderId="1" xfId="3" applyFont="1" applyBorder="1" applyAlignment="1">
      <alignment vertical="top" wrapText="1"/>
    </xf>
    <xf numFmtId="0" fontId="22" fillId="0" borderId="1" xfId="3" applyFont="1" applyBorder="1" applyAlignment="1">
      <alignment horizontal="right" vertical="top" wrapText="1"/>
    </xf>
    <xf numFmtId="3" fontId="22" fillId="0" borderId="1" xfId="3" applyNumberFormat="1" applyFont="1" applyBorder="1" applyAlignment="1">
      <alignment horizontal="right" vertical="top" wrapText="1"/>
    </xf>
    <xf numFmtId="3" fontId="22" fillId="0" borderId="0" xfId="3" applyNumberFormat="1" applyFont="1" applyAlignment="1">
      <alignment horizontal="right" vertical="top" wrapText="1"/>
    </xf>
    <xf numFmtId="0" fontId="21" fillId="0" borderId="0" xfId="3" applyFont="1" applyAlignment="1">
      <alignment horizontal="left" vertical="top" wrapText="1"/>
    </xf>
    <xf numFmtId="0" fontId="21" fillId="0" borderId="0" xfId="3" applyFont="1" applyAlignment="1">
      <alignment vertical="top" wrapText="1"/>
    </xf>
    <xf numFmtId="0" fontId="21" fillId="0" borderId="0" xfId="3" applyFont="1" applyAlignment="1">
      <alignment horizontal="right" vertical="top" wrapText="1"/>
    </xf>
    <xf numFmtId="3" fontId="21" fillId="0" borderId="0" xfId="3" applyNumberFormat="1" applyFont="1" applyAlignment="1">
      <alignment horizontal="right" vertical="top" wrapText="1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3" fillId="0" borderId="8" xfId="0" applyNumberFormat="1" applyFont="1" applyBorder="1" applyAlignment="1">
      <alignment horizontal="center" vertical="top"/>
    </xf>
    <xf numFmtId="3" fontId="23" fillId="0" borderId="2" xfId="0" applyNumberFormat="1" applyFont="1" applyBorder="1" applyAlignment="1">
      <alignment horizontal="center" vertical="top"/>
    </xf>
    <xf numFmtId="3" fontId="23" fillId="0" borderId="1" xfId="0" applyNumberFormat="1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2" fillId="0" borderId="8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" fillId="0" borderId="34" xfId="3" applyFont="1" applyBorder="1" applyAlignment="1">
      <alignment horizontal="center" wrapText="1"/>
    </xf>
    <xf numFmtId="0" fontId="2" fillId="0" borderId="35" xfId="3" applyFont="1" applyBorder="1" applyAlignment="1">
      <alignment horizontal="center" wrapText="1"/>
    </xf>
    <xf numFmtId="0" fontId="2" fillId="0" borderId="36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1" fillId="0" borderId="3" xfId="3" applyFont="1" applyBorder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4" xfId="3" applyFont="1" applyBorder="1" applyAlignment="1">
      <alignment horizontal="center" wrapText="1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 wrapText="1"/>
    </xf>
    <xf numFmtId="0" fontId="2" fillId="0" borderId="31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1" fillId="0" borderId="32" xfId="3" applyFont="1" applyBorder="1" applyAlignment="1">
      <alignment vertical="center" wrapText="1"/>
    </xf>
    <xf numFmtId="0" fontId="1" fillId="0" borderId="33" xfId="3" applyFont="1" applyBorder="1" applyAlignment="1">
      <alignment vertical="center" wrapText="1"/>
    </xf>
    <xf numFmtId="0" fontId="1" fillId="0" borderId="23" xfId="3" applyFont="1" applyBorder="1" applyAlignment="1">
      <alignment vertical="center" wrapText="1"/>
    </xf>
    <xf numFmtId="0" fontId="1" fillId="0" borderId="17" xfId="3" applyFont="1" applyBorder="1" applyAlignment="1">
      <alignment horizontal="left" vertical="center" wrapText="1"/>
    </xf>
    <xf numFmtId="0" fontId="1" fillId="0" borderId="5" xfId="3" applyFont="1" applyBorder="1" applyAlignment="1">
      <alignment horizontal="left" vertical="center" wrapText="1"/>
    </xf>
    <xf numFmtId="0" fontId="1" fillId="0" borderId="17" xfId="3" applyFont="1" applyBorder="1" applyAlignment="1">
      <alignment vertical="center" wrapText="1"/>
    </xf>
    <xf numFmtId="0" fontId="1" fillId="0" borderId="3" xfId="3" applyBorder="1" applyAlignment="1">
      <alignment horizontal="center" wrapText="1"/>
    </xf>
    <xf numFmtId="0" fontId="1" fillId="0" borderId="0" xfId="3" applyAlignment="1">
      <alignment horizontal="center" wrapText="1"/>
    </xf>
    <xf numFmtId="0" fontId="1" fillId="0" borderId="4" xfId="3" applyBorder="1" applyAlignment="1">
      <alignment horizont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23" xfId="3" applyBorder="1" applyAlignment="1">
      <alignment vertical="center" wrapText="1"/>
    </xf>
    <xf numFmtId="0" fontId="1" fillId="0" borderId="5" xfId="3" applyBorder="1" applyAlignment="1">
      <alignment vertical="center" wrapText="1"/>
    </xf>
    <xf numFmtId="0" fontId="1" fillId="0" borderId="5" xfId="3" applyBorder="1" applyAlignment="1">
      <alignment horizontal="left" vertical="center" wrapText="1"/>
    </xf>
    <xf numFmtId="0" fontId="1" fillId="0" borderId="17" xfId="3" applyBorder="1" applyAlignment="1">
      <alignment vertical="center" wrapText="1"/>
    </xf>
    <xf numFmtId="0" fontId="1" fillId="0" borderId="17" xfId="3" applyBorder="1" applyAlignment="1">
      <alignment horizontal="left" vertical="center" wrapText="1"/>
    </xf>
    <xf numFmtId="0" fontId="1" fillId="0" borderId="37" xfId="3" applyBorder="1" applyAlignment="1">
      <alignment horizontal="left" vertical="top"/>
    </xf>
    <xf numFmtId="0" fontId="1" fillId="0" borderId="38" xfId="3" applyBorder="1" applyAlignment="1">
      <alignment horizontal="left" vertical="top"/>
    </xf>
    <xf numFmtId="0" fontId="1" fillId="0" borderId="37" xfId="3" applyBorder="1" applyAlignment="1">
      <alignment horizontal="left" vertical="top" wrapText="1"/>
    </xf>
    <xf numFmtId="0" fontId="1" fillId="0" borderId="38" xfId="3" applyBorder="1" applyAlignment="1">
      <alignment horizontal="left" vertical="top" wrapText="1"/>
    </xf>
    <xf numFmtId="0" fontId="5" fillId="0" borderId="39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6" fillId="0" borderId="40" xfId="4" applyFont="1" applyBorder="1" applyAlignment="1">
      <alignment horizontal="center" wrapText="1"/>
    </xf>
    <xf numFmtId="0" fontId="10" fillId="0" borderId="0" xfId="4" applyFont="1" applyAlignment="1">
      <alignment horizontal="center"/>
    </xf>
    <xf numFmtId="0" fontId="10" fillId="0" borderId="4" xfId="4" applyFont="1" applyBorder="1" applyAlignment="1">
      <alignment horizontal="center"/>
    </xf>
    <xf numFmtId="0" fontId="12" fillId="0" borderId="0" xfId="4" applyFont="1" applyAlignment="1">
      <alignment horizontal="center" vertical="center"/>
    </xf>
    <xf numFmtId="0" fontId="22" fillId="0" borderId="0" xfId="3" applyFont="1" applyAlignment="1">
      <alignment vertical="top" wrapText="1"/>
    </xf>
  </cellXfs>
  <cellStyles count="5">
    <cellStyle name="Ezres 2" xfId="1"/>
    <cellStyle name="Jó" xfId="2" builtinId="26"/>
    <cellStyle name="Normál" xfId="0" builtinId="0"/>
    <cellStyle name="Normál 2" xfId="3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>
      <selection activeCell="C28" sqref="C28"/>
    </sheetView>
  </sheetViews>
  <sheetFormatPr defaultRowHeight="12.75" x14ac:dyDescent="0.25"/>
  <cols>
    <col min="1" max="1" width="36.42578125" style="9" customWidth="1"/>
    <col min="2" max="2" width="10.7109375" style="9" customWidth="1"/>
    <col min="3" max="4" width="15.7109375" style="9" customWidth="1"/>
    <col min="5" max="16384" width="9.140625" style="9"/>
  </cols>
  <sheetData>
    <row r="2" spans="1:4" x14ac:dyDescent="0.25">
      <c r="A2" s="9" t="s">
        <v>154</v>
      </c>
      <c r="C2" s="9" t="s">
        <v>155</v>
      </c>
    </row>
    <row r="3" spans="1:4" x14ac:dyDescent="0.25">
      <c r="A3" s="9" t="s">
        <v>156</v>
      </c>
      <c r="C3" s="9" t="s">
        <v>155</v>
      </c>
    </row>
    <row r="4" spans="1:4" x14ac:dyDescent="0.25">
      <c r="A4" s="9" t="s">
        <v>157</v>
      </c>
      <c r="C4" s="9" t="s">
        <v>155</v>
      </c>
    </row>
    <row r="5" spans="1:4" x14ac:dyDescent="0.25">
      <c r="A5" s="9" t="s">
        <v>155</v>
      </c>
      <c r="C5" s="9" t="s">
        <v>432</v>
      </c>
    </row>
    <row r="6" spans="1:4" x14ac:dyDescent="0.25">
      <c r="A6" s="9" t="s">
        <v>155</v>
      </c>
      <c r="C6" s="9" t="s">
        <v>158</v>
      </c>
    </row>
    <row r="7" spans="1:4" x14ac:dyDescent="0.25">
      <c r="A7" s="9" t="s">
        <v>155</v>
      </c>
      <c r="C7" s="9" t="s">
        <v>155</v>
      </c>
    </row>
    <row r="8" spans="1:4" x14ac:dyDescent="0.25">
      <c r="A8" s="9" t="s">
        <v>159</v>
      </c>
      <c r="C8" s="9" t="s">
        <v>155</v>
      </c>
    </row>
    <row r="9" spans="1:4" x14ac:dyDescent="0.25">
      <c r="A9" s="9" t="s">
        <v>160</v>
      </c>
    </row>
    <row r="10" spans="1:4" x14ac:dyDescent="0.25">
      <c r="A10" s="9" t="s">
        <v>161</v>
      </c>
    </row>
    <row r="11" spans="1:4" x14ac:dyDescent="0.25">
      <c r="A11" s="13" t="s">
        <v>162</v>
      </c>
    </row>
    <row r="12" spans="1:4" x14ac:dyDescent="0.25">
      <c r="A12" s="9" t="s">
        <v>163</v>
      </c>
    </row>
    <row r="13" spans="1:4" x14ac:dyDescent="0.25">
      <c r="A13" s="9" t="s">
        <v>164</v>
      </c>
    </row>
    <row r="15" spans="1:4" ht="15" x14ac:dyDescent="0.25">
      <c r="A15" s="202" t="s">
        <v>165</v>
      </c>
      <c r="B15" s="203"/>
      <c r="C15" s="203"/>
      <c r="D15" s="203"/>
    </row>
    <row r="16" spans="1:4" x14ac:dyDescent="0.25">
      <c r="A16" s="15" t="s">
        <v>166</v>
      </c>
      <c r="B16" s="15"/>
      <c r="C16" s="18" t="s">
        <v>167</v>
      </c>
      <c r="D16" s="18" t="s">
        <v>168</v>
      </c>
    </row>
    <row r="17" spans="1:4" x14ac:dyDescent="0.25">
      <c r="A17" s="15" t="s">
        <v>169</v>
      </c>
      <c r="B17" s="15"/>
      <c r="C17" s="20">
        <f>'Fejezet összesítő'!B20</f>
        <v>0</v>
      </c>
      <c r="D17" s="20">
        <f>'Fejezet összesítő'!C20</f>
        <v>0</v>
      </c>
    </row>
    <row r="18" spans="1:4" x14ac:dyDescent="0.25">
      <c r="A18" s="15" t="s">
        <v>170</v>
      </c>
      <c r="B18" s="15"/>
      <c r="C18" s="20">
        <f>ROUND(C17,0)</f>
        <v>0</v>
      </c>
      <c r="D18" s="20">
        <f>ROUND(D17,0)</f>
        <v>0</v>
      </c>
    </row>
    <row r="19" spans="1:4" x14ac:dyDescent="0.25">
      <c r="A19" s="9" t="s">
        <v>171</v>
      </c>
      <c r="C19" s="204">
        <f>ROUND(C18+D18,0)</f>
        <v>0</v>
      </c>
      <c r="D19" s="204"/>
    </row>
    <row r="20" spans="1:4" x14ac:dyDescent="0.25">
      <c r="A20" s="15" t="s">
        <v>172</v>
      </c>
      <c r="B20" s="16">
        <v>0.27</v>
      </c>
      <c r="C20" s="205">
        <f>ROUND(C19*B20,0)</f>
        <v>0</v>
      </c>
      <c r="D20" s="205"/>
    </row>
    <row r="21" spans="1:4" x14ac:dyDescent="0.25">
      <c r="A21" s="15" t="s">
        <v>173</v>
      </c>
      <c r="B21" s="15"/>
      <c r="C21" s="206">
        <f>ROUND(C19+C20,0)</f>
        <v>0</v>
      </c>
      <c r="D21" s="206"/>
    </row>
    <row r="22" spans="1:4" s="14" customFormat="1" x14ac:dyDescent="0.25">
      <c r="A22" s="21"/>
      <c r="B22" s="21"/>
      <c r="C22" s="22"/>
      <c r="D22" s="22"/>
    </row>
    <row r="23" spans="1:4" s="14" customFormat="1" x14ac:dyDescent="0.25">
      <c r="A23" s="21"/>
      <c r="B23" s="21"/>
      <c r="C23" s="22"/>
      <c r="D23" s="22"/>
    </row>
    <row r="24" spans="1:4" s="14" customFormat="1" x14ac:dyDescent="0.25">
      <c r="A24" s="21"/>
      <c r="B24" s="21"/>
      <c r="C24" s="22"/>
      <c r="D24" s="22"/>
    </row>
    <row r="25" spans="1:4" s="14" customFormat="1" x14ac:dyDescent="0.25">
      <c r="A25" s="21"/>
      <c r="B25" s="21"/>
      <c r="C25" s="22"/>
      <c r="D25" s="22"/>
    </row>
    <row r="26" spans="1:4" s="14" customFormat="1" x14ac:dyDescent="0.25">
      <c r="A26" s="21"/>
      <c r="B26" s="21"/>
      <c r="C26" s="22"/>
      <c r="D26" s="22"/>
    </row>
    <row r="27" spans="1:4" s="14" customFormat="1" x14ac:dyDescent="0.25">
      <c r="A27" s="21"/>
      <c r="B27" s="21"/>
      <c r="C27" s="22"/>
      <c r="D27" s="22"/>
    </row>
    <row r="28" spans="1:4" s="14" customFormat="1" x14ac:dyDescent="0.25">
      <c r="A28" s="21"/>
      <c r="B28" s="21"/>
      <c r="C28" s="22"/>
      <c r="D28" s="22"/>
    </row>
    <row r="29" spans="1:4" s="14" customFormat="1" x14ac:dyDescent="0.25">
      <c r="A29" s="21"/>
      <c r="B29" s="21"/>
      <c r="C29" s="22"/>
      <c r="D29" s="22"/>
    </row>
    <row r="30" spans="1:4" s="14" customFormat="1" x14ac:dyDescent="0.25">
      <c r="A30" s="21"/>
      <c r="B30" s="21"/>
      <c r="C30" s="22"/>
      <c r="D30" s="22"/>
    </row>
    <row r="34" spans="1:3" x14ac:dyDescent="0.25">
      <c r="B34" s="207" t="s">
        <v>174</v>
      </c>
      <c r="C34" s="207"/>
    </row>
    <row r="36" spans="1:3" x14ac:dyDescent="0.25">
      <c r="A36" s="17"/>
    </row>
    <row r="37" spans="1:3" x14ac:dyDescent="0.25">
      <c r="A37" s="17"/>
    </row>
    <row r="38" spans="1:3" x14ac:dyDescent="0.25">
      <c r="A38" s="17"/>
    </row>
  </sheetData>
  <mergeCells count="5">
    <mergeCell ref="A15:D15"/>
    <mergeCell ref="C19:D19"/>
    <mergeCell ref="C20:D20"/>
    <mergeCell ref="C21:D21"/>
    <mergeCell ref="B34:C34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3" sqref="D3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5.5" x14ac:dyDescent="0.25">
      <c r="A2" s="7">
        <v>1</v>
      </c>
      <c r="B2" s="1" t="s">
        <v>178</v>
      </c>
      <c r="C2" s="1" t="s">
        <v>188</v>
      </c>
      <c r="D2" s="5">
        <v>1</v>
      </c>
      <c r="E2" s="1" t="s">
        <v>11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3" spans="1:9" ht="16.899999999999999" customHeight="1" x14ac:dyDescent="0.25"/>
    <row r="5" spans="1:9" s="19" customFormat="1" x14ac:dyDescent="0.25">
      <c r="A5" s="6"/>
      <c r="B5" s="3"/>
      <c r="C5" s="3" t="s">
        <v>177</v>
      </c>
      <c r="D5" s="4"/>
      <c r="E5" s="3"/>
      <c r="F5" s="4"/>
      <c r="G5" s="4"/>
      <c r="H5" s="4">
        <f>ROUND(SUM(H2:H4),0)</f>
        <v>0</v>
      </c>
      <c r="I5" s="4">
        <f>ROUND(SUM(I2:I4),0)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zoomScaleSheetLayoutView="85" zoomScalePageLayoutView="85" workbookViewId="0">
      <selection activeCell="V24" sqref="V24"/>
    </sheetView>
  </sheetViews>
  <sheetFormatPr defaultRowHeight="12.75" x14ac:dyDescent="0.2"/>
  <cols>
    <col min="1" max="1" width="3.42578125" style="36" customWidth="1"/>
    <col min="2" max="2" width="24.140625" style="35" customWidth="1"/>
    <col min="3" max="3" width="21" style="35" customWidth="1"/>
    <col min="4" max="4" width="10.5703125" style="36" bestFit="1" customWidth="1"/>
    <col min="5" max="5" width="4" style="36" customWidth="1"/>
    <col min="6" max="6" width="3.5703125" style="36" bestFit="1" customWidth="1"/>
    <col min="7" max="7" width="5" style="38" customWidth="1"/>
    <col min="8" max="8" width="4.85546875" style="38" customWidth="1"/>
    <col min="9" max="9" width="5.5703125" style="38" customWidth="1"/>
    <col min="10" max="10" width="4" style="38" customWidth="1"/>
    <col min="11" max="11" width="5.140625" style="50" customWidth="1"/>
    <col min="12" max="12" width="11.140625" style="32" customWidth="1"/>
    <col min="13" max="13" width="4" style="33" bestFit="1" customWidth="1"/>
    <col min="14" max="14" width="4.5703125" style="33" bestFit="1" customWidth="1"/>
    <col min="15" max="15" width="9.140625" style="33"/>
    <col min="16" max="16" width="1.42578125" style="33" customWidth="1"/>
    <col min="17" max="21" width="9.140625" style="33" hidden="1" customWidth="1"/>
    <col min="22" max="16384" width="9.140625" style="33"/>
  </cols>
  <sheetData>
    <row r="1" spans="1:17" s="30" customFormat="1" ht="24.95" customHeight="1" x14ac:dyDescent="0.2">
      <c r="A1" s="210" t="s">
        <v>194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9"/>
    </row>
    <row r="2" spans="1:17" s="30" customFormat="1" ht="15" customHeight="1" x14ac:dyDescent="0.2">
      <c r="A2" s="213" t="s">
        <v>195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9"/>
    </row>
    <row r="3" spans="1:17" s="30" customFormat="1" ht="27" customHeight="1" x14ac:dyDescent="0.2">
      <c r="A3" s="213" t="s">
        <v>196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9"/>
    </row>
    <row r="4" spans="1:17" s="30" customFormat="1" ht="37.5" customHeight="1" x14ac:dyDescent="0.2">
      <c r="A4" s="216" t="s">
        <v>197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  <c r="L4" s="29"/>
    </row>
    <row r="5" spans="1:17" ht="43.5" customHeight="1" x14ac:dyDescent="0.2">
      <c r="A5" s="216" t="s">
        <v>198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</row>
    <row r="6" spans="1:17" x14ac:dyDescent="0.2">
      <c r="A6" s="148"/>
      <c r="B6" s="149" t="s">
        <v>199</v>
      </c>
      <c r="C6" s="33"/>
      <c r="D6" s="33"/>
      <c r="E6" s="150"/>
      <c r="F6" s="150"/>
      <c r="G6" s="33"/>
      <c r="H6" s="33"/>
      <c r="I6" s="33"/>
      <c r="J6" s="33"/>
      <c r="K6" s="151"/>
    </row>
    <row r="7" spans="1:17" s="31" customFormat="1" ht="51.75" customHeight="1" thickBot="1" x14ac:dyDescent="0.25">
      <c r="A7" s="152"/>
      <c r="B7" s="219" t="s">
        <v>200</v>
      </c>
      <c r="C7" s="219"/>
      <c r="D7" s="143"/>
      <c r="E7" s="220" t="s">
        <v>201</v>
      </c>
      <c r="F7" s="220"/>
      <c r="G7" s="153" t="s">
        <v>202</v>
      </c>
      <c r="H7" s="153" t="s">
        <v>203</v>
      </c>
      <c r="I7" s="153" t="s">
        <v>204</v>
      </c>
      <c r="J7" s="153" t="s">
        <v>205</v>
      </c>
      <c r="K7" s="154" t="s">
        <v>206</v>
      </c>
      <c r="L7" s="40"/>
      <c r="M7" s="40"/>
    </row>
    <row r="8" spans="1:17" s="43" customFormat="1" ht="15" customHeight="1" thickBot="1" x14ac:dyDescent="0.25">
      <c r="A8" s="221" t="s">
        <v>207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  <c r="L8" s="41"/>
      <c r="M8" s="42"/>
      <c r="N8" s="42"/>
      <c r="O8" s="42"/>
      <c r="P8" s="42"/>
      <c r="Q8" s="30"/>
    </row>
    <row r="9" spans="1:17" s="43" customFormat="1" ht="13.5" thickBot="1" x14ac:dyDescent="0.25">
      <c r="A9" s="146">
        <v>1</v>
      </c>
      <c r="B9" s="224" t="s">
        <v>208</v>
      </c>
      <c r="C9" s="224"/>
      <c r="D9" s="147"/>
      <c r="E9" s="147">
        <v>0.5</v>
      </c>
      <c r="F9" s="147" t="s">
        <v>31</v>
      </c>
      <c r="G9" s="155"/>
      <c r="H9" s="155"/>
      <c r="I9" s="156">
        <f>E9*G9</f>
        <v>0</v>
      </c>
      <c r="J9" s="156">
        <f>E9*H9</f>
        <v>0</v>
      </c>
      <c r="K9" s="157">
        <f>I9+J9</f>
        <v>0</v>
      </c>
      <c r="L9" s="41"/>
      <c r="M9" s="42"/>
      <c r="N9" s="42"/>
      <c r="O9" s="42"/>
      <c r="P9" s="42"/>
      <c r="Q9" s="30"/>
    </row>
    <row r="10" spans="1:17" s="43" customFormat="1" ht="12.75" customHeight="1" thickBot="1" x14ac:dyDescent="0.25">
      <c r="A10" s="221" t="s">
        <v>209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6"/>
      <c r="L10" s="41"/>
      <c r="M10" s="42"/>
      <c r="N10" s="42"/>
      <c r="O10" s="42"/>
      <c r="P10" s="42"/>
      <c r="Q10" s="30"/>
    </row>
    <row r="11" spans="1:17" s="43" customFormat="1" ht="12.75" customHeight="1" x14ac:dyDescent="0.2">
      <c r="A11" s="146">
        <v>2</v>
      </c>
      <c r="B11" s="227" t="s">
        <v>210</v>
      </c>
      <c r="C11" s="228"/>
      <c r="D11" s="158" t="s">
        <v>211</v>
      </c>
      <c r="E11" s="143">
        <v>1</v>
      </c>
      <c r="F11" s="143" t="s">
        <v>11</v>
      </c>
      <c r="G11" s="159"/>
      <c r="H11" s="159"/>
      <c r="I11" s="160">
        <f>E11*G11</f>
        <v>0</v>
      </c>
      <c r="J11" s="160">
        <f>E11*H11</f>
        <v>0</v>
      </c>
      <c r="K11" s="161">
        <f>I11+J11</f>
        <v>0</v>
      </c>
      <c r="L11" s="41"/>
      <c r="M11" s="42"/>
      <c r="N11" s="42"/>
      <c r="O11" s="42"/>
      <c r="P11" s="42"/>
      <c r="Q11" s="30"/>
    </row>
    <row r="12" spans="1:17" s="43" customFormat="1" ht="12.75" customHeight="1" x14ac:dyDescent="0.2">
      <c r="A12" s="146">
        <v>3</v>
      </c>
      <c r="B12" s="229" t="s">
        <v>212</v>
      </c>
      <c r="C12" s="229"/>
      <c r="D12" s="158" t="s">
        <v>213</v>
      </c>
      <c r="E12" s="143">
        <v>1</v>
      </c>
      <c r="F12" s="143" t="s">
        <v>11</v>
      </c>
      <c r="G12" s="159"/>
      <c r="H12" s="159"/>
      <c r="I12" s="160">
        <f t="shared" ref="I12:I22" si="0">E12*G12</f>
        <v>0</v>
      </c>
      <c r="J12" s="160">
        <f t="shared" ref="J12:J22" si="1">E12*H12</f>
        <v>0</v>
      </c>
      <c r="K12" s="161">
        <f t="shared" ref="K12:K22" si="2">I12+J12</f>
        <v>0</v>
      </c>
      <c r="L12" s="41"/>
      <c r="M12" s="42"/>
      <c r="N12" s="42"/>
      <c r="O12" s="42"/>
      <c r="P12" s="42"/>
      <c r="Q12" s="30"/>
    </row>
    <row r="13" spans="1:17" s="43" customFormat="1" ht="12.75" customHeight="1" x14ac:dyDescent="0.2">
      <c r="A13" s="146">
        <v>4</v>
      </c>
      <c r="B13" s="229" t="s">
        <v>214</v>
      </c>
      <c r="C13" s="229"/>
      <c r="D13" s="158" t="s">
        <v>215</v>
      </c>
      <c r="E13" s="143">
        <v>1</v>
      </c>
      <c r="F13" s="143" t="s">
        <v>11</v>
      </c>
      <c r="G13" s="159"/>
      <c r="H13" s="159"/>
      <c r="I13" s="160">
        <f t="shared" si="0"/>
        <v>0</v>
      </c>
      <c r="J13" s="160">
        <f t="shared" si="1"/>
        <v>0</v>
      </c>
      <c r="K13" s="161">
        <f t="shared" si="2"/>
        <v>0</v>
      </c>
      <c r="L13" s="41"/>
      <c r="M13" s="42"/>
      <c r="N13" s="42"/>
      <c r="O13" s="42"/>
      <c r="P13" s="42"/>
      <c r="Q13" s="30"/>
    </row>
    <row r="14" spans="1:17" s="43" customFormat="1" ht="12.75" customHeight="1" x14ac:dyDescent="0.2">
      <c r="A14" s="146">
        <v>5</v>
      </c>
      <c r="B14" s="229" t="s">
        <v>216</v>
      </c>
      <c r="C14" s="229"/>
      <c r="D14" s="158" t="s">
        <v>217</v>
      </c>
      <c r="E14" s="143">
        <v>1</v>
      </c>
      <c r="F14" s="143" t="s">
        <v>11</v>
      </c>
      <c r="G14" s="159"/>
      <c r="H14" s="159"/>
      <c r="I14" s="160">
        <f t="shared" si="0"/>
        <v>0</v>
      </c>
      <c r="J14" s="160">
        <f t="shared" si="1"/>
        <v>0</v>
      </c>
      <c r="K14" s="161">
        <f t="shared" si="2"/>
        <v>0</v>
      </c>
      <c r="L14" s="41"/>
      <c r="M14" s="42"/>
      <c r="N14" s="42"/>
      <c r="O14" s="42"/>
      <c r="P14" s="42"/>
      <c r="Q14" s="30"/>
    </row>
    <row r="15" spans="1:17" s="43" customFormat="1" ht="12.75" customHeight="1" x14ac:dyDescent="0.2">
      <c r="A15" s="146">
        <v>6</v>
      </c>
      <c r="B15" s="229" t="s">
        <v>218</v>
      </c>
      <c r="C15" s="229"/>
      <c r="D15" s="158" t="s">
        <v>219</v>
      </c>
      <c r="E15" s="143">
        <v>1</v>
      </c>
      <c r="F15" s="143" t="s">
        <v>11</v>
      </c>
      <c r="G15" s="159"/>
      <c r="H15" s="159"/>
      <c r="I15" s="160">
        <f t="shared" si="0"/>
        <v>0</v>
      </c>
      <c r="J15" s="160">
        <f t="shared" si="1"/>
        <v>0</v>
      </c>
      <c r="K15" s="161">
        <f t="shared" si="2"/>
        <v>0</v>
      </c>
      <c r="L15" s="41"/>
      <c r="M15" s="42"/>
      <c r="N15" s="42"/>
      <c r="O15" s="42"/>
      <c r="P15" s="42"/>
      <c r="Q15" s="30"/>
    </row>
    <row r="16" spans="1:17" s="43" customFormat="1" ht="12.75" customHeight="1" x14ac:dyDescent="0.2">
      <c r="A16" s="146">
        <v>7</v>
      </c>
      <c r="B16" s="229" t="s">
        <v>216</v>
      </c>
      <c r="C16" s="229"/>
      <c r="D16" s="158" t="s">
        <v>217</v>
      </c>
      <c r="E16" s="143">
        <v>1</v>
      </c>
      <c r="F16" s="143" t="s">
        <v>11</v>
      </c>
      <c r="G16" s="159"/>
      <c r="H16" s="159"/>
      <c r="I16" s="160">
        <f t="shared" si="0"/>
        <v>0</v>
      </c>
      <c r="J16" s="160">
        <f t="shared" si="1"/>
        <v>0</v>
      </c>
      <c r="K16" s="161">
        <f t="shared" si="2"/>
        <v>0</v>
      </c>
      <c r="L16" s="41"/>
      <c r="M16" s="42"/>
      <c r="N16" s="42"/>
      <c r="O16" s="42"/>
      <c r="P16" s="42"/>
      <c r="Q16" s="30"/>
    </row>
    <row r="17" spans="1:17" s="43" customFormat="1" ht="12.75" customHeight="1" x14ac:dyDescent="0.2">
      <c r="A17" s="146">
        <v>8</v>
      </c>
      <c r="B17" s="229" t="s">
        <v>212</v>
      </c>
      <c r="C17" s="229"/>
      <c r="D17" s="158" t="s">
        <v>213</v>
      </c>
      <c r="E17" s="143">
        <v>2</v>
      </c>
      <c r="F17" s="143" t="s">
        <v>11</v>
      </c>
      <c r="G17" s="159"/>
      <c r="H17" s="159"/>
      <c r="I17" s="160">
        <f t="shared" si="0"/>
        <v>0</v>
      </c>
      <c r="J17" s="160">
        <f t="shared" si="1"/>
        <v>0</v>
      </c>
      <c r="K17" s="161">
        <f t="shared" si="2"/>
        <v>0</v>
      </c>
      <c r="L17" s="41"/>
      <c r="M17" s="42"/>
      <c r="N17" s="42"/>
      <c r="O17" s="42"/>
      <c r="P17" s="42"/>
      <c r="Q17" s="30"/>
    </row>
    <row r="18" spans="1:17" s="43" customFormat="1" ht="12.75" customHeight="1" x14ac:dyDescent="0.2">
      <c r="A18" s="146">
        <v>9</v>
      </c>
      <c r="B18" s="229" t="s">
        <v>210</v>
      </c>
      <c r="C18" s="229"/>
      <c r="D18" s="158" t="s">
        <v>211</v>
      </c>
      <c r="E18" s="143">
        <v>1</v>
      </c>
      <c r="F18" s="143" t="s">
        <v>11</v>
      </c>
      <c r="G18" s="159"/>
      <c r="H18" s="159"/>
      <c r="I18" s="160">
        <f t="shared" si="0"/>
        <v>0</v>
      </c>
      <c r="J18" s="160">
        <f t="shared" si="1"/>
        <v>0</v>
      </c>
      <c r="K18" s="161">
        <f t="shared" si="2"/>
        <v>0</v>
      </c>
      <c r="L18" s="41"/>
      <c r="M18" s="42"/>
      <c r="N18" s="42"/>
      <c r="O18" s="42"/>
      <c r="P18" s="42"/>
      <c r="Q18" s="30"/>
    </row>
    <row r="19" spans="1:17" s="43" customFormat="1" ht="12.75" customHeight="1" x14ac:dyDescent="0.2">
      <c r="A19" s="146">
        <v>10</v>
      </c>
      <c r="B19" s="229" t="s">
        <v>220</v>
      </c>
      <c r="C19" s="229"/>
      <c r="D19" s="158" t="s">
        <v>221</v>
      </c>
      <c r="E19" s="143">
        <v>1</v>
      </c>
      <c r="F19" s="143" t="s">
        <v>11</v>
      </c>
      <c r="G19" s="159"/>
      <c r="H19" s="159"/>
      <c r="I19" s="160">
        <f t="shared" si="0"/>
        <v>0</v>
      </c>
      <c r="J19" s="160">
        <f t="shared" si="1"/>
        <v>0</v>
      </c>
      <c r="K19" s="161">
        <f t="shared" si="2"/>
        <v>0</v>
      </c>
      <c r="L19" s="41"/>
      <c r="M19" s="42"/>
      <c r="N19" s="42"/>
      <c r="O19" s="42"/>
      <c r="P19" s="42"/>
      <c r="Q19" s="30"/>
    </row>
    <row r="20" spans="1:17" s="43" customFormat="1" ht="12.75" customHeight="1" x14ac:dyDescent="0.2">
      <c r="A20" s="146">
        <v>11</v>
      </c>
      <c r="B20" s="229" t="s">
        <v>212</v>
      </c>
      <c r="C20" s="229"/>
      <c r="D20" s="158" t="s">
        <v>213</v>
      </c>
      <c r="E20" s="143">
        <v>20</v>
      </c>
      <c r="F20" s="143" t="s">
        <v>11</v>
      </c>
      <c r="G20" s="159"/>
      <c r="H20" s="159"/>
      <c r="I20" s="160">
        <f t="shared" si="0"/>
        <v>0</v>
      </c>
      <c r="J20" s="160">
        <f t="shared" si="1"/>
        <v>0</v>
      </c>
      <c r="K20" s="161">
        <f t="shared" si="2"/>
        <v>0</v>
      </c>
      <c r="L20" s="41"/>
      <c r="M20" s="42"/>
      <c r="N20" s="42"/>
      <c r="O20" s="42"/>
      <c r="P20" s="42"/>
      <c r="Q20" s="30"/>
    </row>
    <row r="21" spans="1:17" s="43" customFormat="1" ht="12.75" customHeight="1" x14ac:dyDescent="0.2">
      <c r="A21" s="146">
        <v>12</v>
      </c>
      <c r="B21" s="229" t="s">
        <v>216</v>
      </c>
      <c r="C21" s="229"/>
      <c r="D21" s="158" t="s">
        <v>217</v>
      </c>
      <c r="E21" s="143">
        <v>2</v>
      </c>
      <c r="F21" s="143" t="s">
        <v>11</v>
      </c>
      <c r="G21" s="159"/>
      <c r="H21" s="159"/>
      <c r="I21" s="160">
        <f t="shared" si="0"/>
        <v>0</v>
      </c>
      <c r="J21" s="160">
        <f t="shared" si="1"/>
        <v>0</v>
      </c>
      <c r="K21" s="161">
        <f t="shared" si="2"/>
        <v>0</v>
      </c>
      <c r="L21" s="41"/>
      <c r="M21" s="42"/>
      <c r="N21" s="42"/>
      <c r="O21" s="42"/>
      <c r="P21" s="42"/>
      <c r="Q21" s="30"/>
    </row>
    <row r="22" spans="1:17" s="43" customFormat="1" ht="12.75" customHeight="1" thickBot="1" x14ac:dyDescent="0.25">
      <c r="A22" s="146">
        <v>13</v>
      </c>
      <c r="B22" s="229" t="s">
        <v>222</v>
      </c>
      <c r="C22" s="229"/>
      <c r="D22" s="158" t="s">
        <v>223</v>
      </c>
      <c r="E22" s="143">
        <v>9</v>
      </c>
      <c r="F22" s="143" t="s">
        <v>11</v>
      </c>
      <c r="G22" s="159"/>
      <c r="H22" s="159"/>
      <c r="I22" s="160">
        <f t="shared" si="0"/>
        <v>0</v>
      </c>
      <c r="J22" s="160">
        <f t="shared" si="1"/>
        <v>0</v>
      </c>
      <c r="K22" s="161">
        <f t="shared" si="2"/>
        <v>0</v>
      </c>
      <c r="L22" s="41"/>
      <c r="M22" s="42"/>
      <c r="N22" s="42"/>
      <c r="O22" s="42"/>
      <c r="P22" s="42"/>
      <c r="Q22" s="30"/>
    </row>
    <row r="23" spans="1:17" s="30" customFormat="1" ht="13.5" customHeight="1" thickBot="1" x14ac:dyDescent="0.25">
      <c r="A23" s="221" t="s">
        <v>224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6"/>
      <c r="L23" s="33"/>
      <c r="M23" s="46"/>
    </row>
    <row r="24" spans="1:17" s="30" customFormat="1" ht="60.75" customHeight="1" thickBot="1" x14ac:dyDescent="0.25">
      <c r="A24" s="144">
        <v>14</v>
      </c>
      <c r="B24" s="232" t="s">
        <v>225</v>
      </c>
      <c r="C24" s="232"/>
      <c r="D24" s="145"/>
      <c r="E24" s="145">
        <v>1</v>
      </c>
      <c r="F24" s="145" t="s">
        <v>226</v>
      </c>
      <c r="G24" s="176"/>
      <c r="H24" s="176"/>
      <c r="I24" s="179">
        <f>E24*G24</f>
        <v>0</v>
      </c>
      <c r="J24" s="179">
        <f>E24*H24</f>
        <v>0</v>
      </c>
      <c r="K24" s="180">
        <f>I24+J24</f>
        <v>0</v>
      </c>
      <c r="L24" s="33"/>
      <c r="M24" s="46"/>
    </row>
    <row r="25" spans="1:17" s="43" customFormat="1" ht="13.5" customHeight="1" thickBot="1" x14ac:dyDescent="0.25">
      <c r="A25" s="221" t="s">
        <v>227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6"/>
      <c r="L25" s="47"/>
      <c r="M25" s="42"/>
      <c r="N25" s="42"/>
      <c r="O25" s="42"/>
      <c r="P25" s="42"/>
      <c r="Q25" s="30"/>
    </row>
    <row r="26" spans="1:17" s="43" customFormat="1" ht="12.75" customHeight="1" x14ac:dyDescent="0.2">
      <c r="A26" s="144">
        <v>15</v>
      </c>
      <c r="B26" s="230" t="s">
        <v>228</v>
      </c>
      <c r="C26" s="230"/>
      <c r="D26" s="145"/>
      <c r="E26" s="145">
        <v>1</v>
      </c>
      <c r="F26" s="145" t="s">
        <v>226</v>
      </c>
      <c r="G26" s="176"/>
      <c r="H26" s="176"/>
      <c r="I26" s="176">
        <f>E26*G26</f>
        <v>0</v>
      </c>
      <c r="J26" s="176">
        <f>E26*H26</f>
        <v>0</v>
      </c>
      <c r="K26" s="177">
        <f>I26+J26</f>
        <v>0</v>
      </c>
      <c r="L26" s="47"/>
      <c r="M26" s="42"/>
      <c r="N26" s="42"/>
      <c r="O26" s="42"/>
      <c r="P26" s="42"/>
      <c r="Q26" s="30"/>
    </row>
    <row r="27" spans="1:17" s="43" customFormat="1" ht="30" customHeight="1" x14ac:dyDescent="0.2">
      <c r="A27" s="146">
        <v>16</v>
      </c>
      <c r="B27" s="231" t="s">
        <v>229</v>
      </c>
      <c r="C27" s="231"/>
      <c r="D27" s="147"/>
      <c r="E27" s="147">
        <v>1</v>
      </c>
      <c r="F27" s="147" t="s">
        <v>226</v>
      </c>
      <c r="G27" s="178"/>
      <c r="H27" s="178"/>
      <c r="I27" s="179">
        <f>E27*G27</f>
        <v>0</v>
      </c>
      <c r="J27" s="179">
        <f>E27*H27</f>
        <v>0</v>
      </c>
      <c r="K27" s="180">
        <f>I27+J27</f>
        <v>0</v>
      </c>
      <c r="L27" s="47"/>
      <c r="M27" s="42"/>
      <c r="N27" s="42"/>
      <c r="O27" s="42"/>
      <c r="P27" s="42"/>
      <c r="Q27" s="30"/>
    </row>
    <row r="28" spans="1:17" s="43" customFormat="1" ht="13.5" thickBot="1" x14ac:dyDescent="0.25">
      <c r="A28" s="164"/>
      <c r="B28" s="165" t="s">
        <v>230</v>
      </c>
      <c r="C28" s="166"/>
      <c r="D28" s="167"/>
      <c r="E28" s="167"/>
      <c r="F28" s="167"/>
      <c r="G28" s="168"/>
      <c r="H28" s="168"/>
      <c r="I28" s="169">
        <f>SUM(I9:I27)</f>
        <v>0</v>
      </c>
      <c r="J28" s="169">
        <f>SUM(J9:J27)</f>
        <v>0</v>
      </c>
      <c r="K28" s="170">
        <f>SUM(K9:K27)</f>
        <v>0</v>
      </c>
      <c r="L28" s="33"/>
      <c r="M28" s="42"/>
      <c r="N28" s="42"/>
      <c r="O28" s="42"/>
      <c r="P28" s="42"/>
      <c r="Q28" s="30"/>
    </row>
    <row r="29" spans="1:17" s="43" customFormat="1" ht="24.75" customHeight="1" x14ac:dyDescent="0.2">
      <c r="A29" s="36"/>
      <c r="B29" s="35"/>
      <c r="C29" s="35"/>
      <c r="D29" s="36"/>
      <c r="E29" s="36"/>
      <c r="F29" s="36"/>
      <c r="G29" s="38"/>
      <c r="H29" s="38"/>
      <c r="I29" s="38"/>
      <c r="J29" s="38"/>
      <c r="K29" s="50"/>
      <c r="L29" s="33"/>
      <c r="M29" s="42"/>
      <c r="N29" s="42"/>
      <c r="O29" s="42"/>
      <c r="P29" s="42"/>
      <c r="Q29" s="30"/>
    </row>
    <row r="30" spans="1:17" s="43" customFormat="1" ht="36" customHeight="1" x14ac:dyDescent="0.2">
      <c r="A30" s="36"/>
      <c r="B30" s="35"/>
      <c r="C30" s="35"/>
      <c r="D30" s="36"/>
      <c r="E30" s="36"/>
      <c r="F30" s="36"/>
      <c r="G30" s="38"/>
      <c r="H30" s="38"/>
      <c r="I30" s="38"/>
      <c r="J30" s="38"/>
      <c r="K30" s="50"/>
      <c r="L30" s="33"/>
    </row>
    <row r="31" spans="1:17" s="43" customFormat="1" x14ac:dyDescent="0.2">
      <c r="A31" s="36"/>
      <c r="B31" s="35"/>
      <c r="C31" s="35"/>
      <c r="D31" s="36"/>
      <c r="E31" s="36"/>
      <c r="F31" s="36"/>
      <c r="G31" s="38"/>
      <c r="H31" s="38"/>
      <c r="I31" s="38"/>
      <c r="J31" s="38"/>
      <c r="K31" s="50"/>
      <c r="L31" s="29"/>
    </row>
    <row r="32" spans="1:17" s="51" customFormat="1" x14ac:dyDescent="0.2">
      <c r="A32" s="36"/>
      <c r="B32" s="35"/>
      <c r="C32" s="35"/>
      <c r="D32" s="36"/>
      <c r="E32" s="36"/>
      <c r="F32" s="36"/>
      <c r="G32" s="38"/>
      <c r="H32" s="38"/>
      <c r="I32" s="38"/>
      <c r="J32" s="38"/>
      <c r="K32" s="50"/>
      <c r="L32" s="32"/>
    </row>
    <row r="33" spans="1:12" s="51" customFormat="1" x14ac:dyDescent="0.2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32"/>
    </row>
    <row r="34" spans="1:12" s="51" customFormat="1" x14ac:dyDescent="0.2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2"/>
    </row>
    <row r="35" spans="1:12" s="51" customFormat="1" x14ac:dyDescent="0.2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32"/>
    </row>
    <row r="36" spans="1:12" s="51" customFormat="1" x14ac:dyDescent="0.2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</sheetData>
  <mergeCells count="27">
    <mergeCell ref="B26:C26"/>
    <mergeCell ref="B27:C27"/>
    <mergeCell ref="B20:C20"/>
    <mergeCell ref="B21:C21"/>
    <mergeCell ref="B22:C22"/>
    <mergeCell ref="A23:K23"/>
    <mergeCell ref="B24:C24"/>
    <mergeCell ref="A25:K25"/>
    <mergeCell ref="B14:C14"/>
    <mergeCell ref="B15:C15"/>
    <mergeCell ref="B16:C16"/>
    <mergeCell ref="B17:C17"/>
    <mergeCell ref="B18:C18"/>
    <mergeCell ref="B19:C19"/>
    <mergeCell ref="A8:K8"/>
    <mergeCell ref="B9:C9"/>
    <mergeCell ref="A10:K10"/>
    <mergeCell ref="B11:C11"/>
    <mergeCell ref="B12:C12"/>
    <mergeCell ref="B13:C13"/>
    <mergeCell ref="A1:K1"/>
    <mergeCell ref="A2:K2"/>
    <mergeCell ref="A3:K3"/>
    <mergeCell ref="A4:K4"/>
    <mergeCell ref="A5:K5"/>
    <mergeCell ref="B7:C7"/>
    <mergeCell ref="E7:F7"/>
  </mergeCells>
  <pageMargins left="0.39370078740157483" right="0.23622047244094491" top="0.55118110236220474" bottom="0.74803149606299213" header="0.31496062992125984" footer="0.31496062992125984"/>
  <pageSetup paperSize="9" orientation="portrait" r:id="rId1"/>
  <headerFooter alignWithMargins="0">
    <oddHeader xml:space="preserve">&amp;R
</oddHeader>
    <oddFooter>&amp;C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7" zoomScale="85" zoomScaleNormal="85" zoomScaleSheetLayoutView="85" zoomScalePageLayoutView="85" workbookViewId="0">
      <selection activeCell="W26" sqref="W26"/>
    </sheetView>
  </sheetViews>
  <sheetFormatPr defaultRowHeight="12.75" x14ac:dyDescent="0.2"/>
  <cols>
    <col min="1" max="1" width="3.42578125" style="36" customWidth="1"/>
    <col min="2" max="2" width="24.140625" style="35" customWidth="1"/>
    <col min="3" max="3" width="21" style="35" customWidth="1"/>
    <col min="4" max="4" width="7.7109375" style="36" customWidth="1"/>
    <col min="5" max="5" width="4" style="36" customWidth="1"/>
    <col min="6" max="6" width="3.5703125" style="36" bestFit="1" customWidth="1"/>
    <col min="7" max="7" width="5" style="38" customWidth="1"/>
    <col min="8" max="8" width="4.85546875" style="38" customWidth="1"/>
    <col min="9" max="9" width="5.5703125" style="38" customWidth="1"/>
    <col min="10" max="10" width="4" style="38" customWidth="1"/>
    <col min="11" max="11" width="5.140625" style="50" customWidth="1"/>
    <col min="12" max="12" width="11.140625" style="32" customWidth="1"/>
    <col min="13" max="13" width="4" style="33" bestFit="1" customWidth="1"/>
    <col min="14" max="14" width="4.5703125" style="33" bestFit="1" customWidth="1"/>
    <col min="15" max="15" width="9.140625" style="33"/>
    <col min="16" max="16" width="1.42578125" style="33" customWidth="1"/>
    <col min="17" max="21" width="9.140625" style="33" hidden="1" customWidth="1"/>
    <col min="22" max="16384" width="9.140625" style="33"/>
  </cols>
  <sheetData>
    <row r="1" spans="1:17" s="30" customFormat="1" ht="24.95" customHeight="1" x14ac:dyDescent="0.2">
      <c r="A1" s="210" t="s">
        <v>231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9"/>
    </row>
    <row r="2" spans="1:17" s="30" customFormat="1" ht="15" customHeight="1" x14ac:dyDescent="0.2">
      <c r="A2" s="213" t="s">
        <v>195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9"/>
    </row>
    <row r="3" spans="1:17" s="30" customFormat="1" ht="27" customHeight="1" x14ac:dyDescent="0.2">
      <c r="A3" s="213" t="s">
        <v>196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9"/>
    </row>
    <row r="4" spans="1:17" s="30" customFormat="1" ht="37.5" customHeight="1" x14ac:dyDescent="0.2">
      <c r="A4" s="233" t="s">
        <v>197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  <c r="L4" s="29"/>
    </row>
    <row r="5" spans="1:17" ht="43.5" customHeight="1" x14ac:dyDescent="0.2">
      <c r="A5" s="233" t="s">
        <v>198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7" x14ac:dyDescent="0.2">
      <c r="A6" s="34"/>
      <c r="B6" s="35" t="s">
        <v>199</v>
      </c>
      <c r="E6" s="37"/>
      <c r="F6" s="37"/>
      <c r="K6" s="39"/>
    </row>
    <row r="7" spans="1:17" s="31" customFormat="1" ht="51.75" customHeight="1" thickBot="1" x14ac:dyDescent="0.25">
      <c r="A7" s="152"/>
      <c r="B7" s="219" t="s">
        <v>200</v>
      </c>
      <c r="C7" s="219"/>
      <c r="D7" s="143"/>
      <c r="E7" s="220" t="s">
        <v>201</v>
      </c>
      <c r="F7" s="220"/>
      <c r="G7" s="153" t="s">
        <v>202</v>
      </c>
      <c r="H7" s="153" t="s">
        <v>203</v>
      </c>
      <c r="I7" s="153" t="s">
        <v>204</v>
      </c>
      <c r="J7" s="153" t="s">
        <v>205</v>
      </c>
      <c r="K7" s="154" t="s">
        <v>206</v>
      </c>
      <c r="L7" s="40"/>
      <c r="M7" s="40"/>
    </row>
    <row r="8" spans="1:17" s="43" customFormat="1" ht="15" customHeight="1" thickBot="1" x14ac:dyDescent="0.25">
      <c r="A8" s="221" t="s">
        <v>207</v>
      </c>
      <c r="B8" s="236"/>
      <c r="C8" s="236"/>
      <c r="D8" s="236"/>
      <c r="E8" s="236"/>
      <c r="F8" s="236"/>
      <c r="G8" s="236"/>
      <c r="H8" s="236"/>
      <c r="I8" s="236"/>
      <c r="J8" s="236"/>
      <c r="K8" s="237"/>
      <c r="L8" s="41"/>
      <c r="M8" s="42"/>
      <c r="N8" s="42"/>
      <c r="O8" s="42"/>
      <c r="P8" s="42"/>
      <c r="Q8" s="30"/>
    </row>
    <row r="9" spans="1:17" s="43" customFormat="1" ht="67.5" customHeight="1" x14ac:dyDescent="0.2">
      <c r="A9" s="146">
        <v>1</v>
      </c>
      <c r="B9" s="224" t="s">
        <v>232</v>
      </c>
      <c r="C9" s="224"/>
      <c r="D9" s="147" t="s">
        <v>233</v>
      </c>
      <c r="E9" s="147">
        <v>118</v>
      </c>
      <c r="F9" s="147" t="s">
        <v>234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ht="13.5" thickBot="1" x14ac:dyDescent="0.25">
      <c r="A10" s="146">
        <v>2</v>
      </c>
      <c r="B10" s="238" t="s">
        <v>235</v>
      </c>
      <c r="C10" s="238"/>
      <c r="D10" s="143" t="s">
        <v>237</v>
      </c>
      <c r="E10" s="143">
        <v>5</v>
      </c>
      <c r="F10" s="143" t="s">
        <v>234</v>
      </c>
      <c r="G10" s="159"/>
      <c r="H10" s="159"/>
      <c r="I10" s="44">
        <f>E10*G10</f>
        <v>0</v>
      </c>
      <c r="J10" s="44">
        <f>E10*H10</f>
        <v>0</v>
      </c>
      <c r="K10" s="45">
        <f>I10+J10</f>
        <v>0</v>
      </c>
      <c r="L10" s="41"/>
      <c r="M10" s="42"/>
      <c r="N10" s="42"/>
      <c r="O10" s="42"/>
      <c r="P10" s="42"/>
      <c r="Q10" s="30"/>
    </row>
    <row r="11" spans="1:17" s="30" customFormat="1" ht="12" customHeight="1" thickBot="1" x14ac:dyDescent="0.25">
      <c r="A11" s="221" t="s">
        <v>238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6"/>
      <c r="L11" s="29"/>
    </row>
    <row r="12" spans="1:17" s="30" customFormat="1" ht="26.25" customHeight="1" x14ac:dyDescent="0.2">
      <c r="A12" s="146">
        <f>A10+1</f>
        <v>3</v>
      </c>
      <c r="B12" s="239" t="s">
        <v>239</v>
      </c>
      <c r="C12" s="239"/>
      <c r="D12" s="147" t="s">
        <v>240</v>
      </c>
      <c r="E12" s="147">
        <v>4</v>
      </c>
      <c r="F12" s="147" t="s">
        <v>11</v>
      </c>
      <c r="G12" s="171"/>
      <c r="H12" s="171"/>
      <c r="I12" s="44">
        <f>E12*G12</f>
        <v>0</v>
      </c>
      <c r="J12" s="44">
        <f>E12*H12</f>
        <v>0</v>
      </c>
      <c r="K12" s="45">
        <f>I12+J12</f>
        <v>0</v>
      </c>
      <c r="L12" s="29"/>
    </row>
    <row r="13" spans="1:17" s="30" customFormat="1" ht="26.25" customHeight="1" x14ac:dyDescent="0.2">
      <c r="A13" s="146">
        <f>A12+1</f>
        <v>4</v>
      </c>
      <c r="B13" s="240" t="s">
        <v>401</v>
      </c>
      <c r="C13" s="240"/>
      <c r="D13" s="147" t="s">
        <v>240</v>
      </c>
      <c r="E13" s="147">
        <v>1</v>
      </c>
      <c r="F13" s="147" t="s">
        <v>11</v>
      </c>
      <c r="G13" s="171"/>
      <c r="H13" s="171"/>
      <c r="I13" s="44">
        <f>E13*G13</f>
        <v>0</v>
      </c>
      <c r="J13" s="44">
        <f>E13*H13</f>
        <v>0</v>
      </c>
      <c r="K13" s="45">
        <f>I13+J13</f>
        <v>0</v>
      </c>
      <c r="L13" s="29"/>
    </row>
    <row r="14" spans="1:17" s="30" customFormat="1" ht="24.75" customHeight="1" x14ac:dyDescent="0.2">
      <c r="A14" s="146">
        <f>A13+1</f>
        <v>5</v>
      </c>
      <c r="B14" s="239" t="s">
        <v>241</v>
      </c>
      <c r="C14" s="239">
        <v>1</v>
      </c>
      <c r="D14" s="147" t="s">
        <v>243</v>
      </c>
      <c r="E14" s="147">
        <v>4</v>
      </c>
      <c r="F14" s="147" t="s">
        <v>11</v>
      </c>
      <c r="G14" s="171"/>
      <c r="H14" s="171"/>
      <c r="I14" s="44">
        <f>E14*G14</f>
        <v>0</v>
      </c>
      <c r="J14" s="44">
        <f>E14*H14</f>
        <v>0</v>
      </c>
      <c r="K14" s="45">
        <f>I14+J14</f>
        <v>0</v>
      </c>
      <c r="L14" s="29"/>
    </row>
    <row r="15" spans="1:17" ht="28.5" customHeight="1" x14ac:dyDescent="0.2">
      <c r="A15" s="146">
        <f>A14+1</f>
        <v>6</v>
      </c>
      <c r="B15" s="240" t="s">
        <v>244</v>
      </c>
      <c r="C15" s="240"/>
      <c r="D15" s="147"/>
      <c r="E15" s="147">
        <v>3</v>
      </c>
      <c r="F15" s="147" t="s">
        <v>11</v>
      </c>
      <c r="G15" s="155"/>
      <c r="H15" s="155"/>
      <c r="I15" s="44">
        <f>E15*G15</f>
        <v>0</v>
      </c>
      <c r="J15" s="44">
        <f>E15*H15</f>
        <v>0</v>
      </c>
      <c r="K15" s="45">
        <f>I15+J15</f>
        <v>0</v>
      </c>
      <c r="L15" s="33"/>
    </row>
    <row r="16" spans="1:17" s="175" customFormat="1" ht="38.25" customHeight="1" thickBot="1" x14ac:dyDescent="0.25">
      <c r="A16" s="146">
        <f>A15+1</f>
        <v>7</v>
      </c>
      <c r="B16" s="240" t="s">
        <v>245</v>
      </c>
      <c r="C16" s="240"/>
      <c r="D16" s="147" t="s">
        <v>240</v>
      </c>
      <c r="E16" s="147">
        <v>3</v>
      </c>
      <c r="F16" s="147" t="s">
        <v>11</v>
      </c>
      <c r="G16" s="155"/>
      <c r="H16" s="155"/>
      <c r="I16" s="44">
        <f>E16*G16</f>
        <v>0</v>
      </c>
      <c r="J16" s="44">
        <f>E16*H16</f>
        <v>0</v>
      </c>
      <c r="K16" s="45">
        <f>I16+J16</f>
        <v>0</v>
      </c>
      <c r="L16" s="174"/>
    </row>
    <row r="17" spans="1:17" s="30" customFormat="1" ht="13.5" thickBot="1" x14ac:dyDescent="0.25">
      <c r="A17" s="221" t="s">
        <v>224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L17" s="33"/>
      <c r="M17" s="46"/>
    </row>
    <row r="18" spans="1:17" s="30" customFormat="1" ht="60.75" customHeight="1" x14ac:dyDescent="0.2">
      <c r="A18" s="144">
        <f>A16+1</f>
        <v>8</v>
      </c>
      <c r="B18" s="241" t="s">
        <v>402</v>
      </c>
      <c r="C18" s="241"/>
      <c r="D18" s="145"/>
      <c r="E18" s="145">
        <v>2</v>
      </c>
      <c r="F18" s="145" t="s">
        <v>11</v>
      </c>
      <c r="G18" s="162"/>
      <c r="H18" s="162"/>
      <c r="I18" s="179">
        <f t="shared" ref="I18:I23" si="0">E18*G18</f>
        <v>0</v>
      </c>
      <c r="J18" s="179">
        <f t="shared" ref="J18:J23" si="1">E18*H18</f>
        <v>0</v>
      </c>
      <c r="K18" s="180">
        <f t="shared" ref="K18:K23" si="2">I18+J18</f>
        <v>0</v>
      </c>
      <c r="L18" s="33"/>
      <c r="M18" s="46"/>
    </row>
    <row r="19" spans="1:17" s="30" customFormat="1" x14ac:dyDescent="0.2">
      <c r="A19" s="146">
        <f>A18+1</f>
        <v>9</v>
      </c>
      <c r="B19" s="239" t="s">
        <v>246</v>
      </c>
      <c r="C19" s="239"/>
      <c r="D19" s="147"/>
      <c r="E19" s="147">
        <v>1</v>
      </c>
      <c r="F19" s="147" t="s">
        <v>11</v>
      </c>
      <c r="G19" s="163"/>
      <c r="H19" s="163"/>
      <c r="I19" s="179">
        <f t="shared" si="0"/>
        <v>0</v>
      </c>
      <c r="J19" s="179">
        <f t="shared" si="1"/>
        <v>0</v>
      </c>
      <c r="K19" s="180">
        <f t="shared" si="2"/>
        <v>0</v>
      </c>
      <c r="L19" s="33"/>
      <c r="M19" s="46"/>
    </row>
    <row r="20" spans="1:17" s="30" customFormat="1" x14ac:dyDescent="0.2">
      <c r="A20" s="146">
        <f>A19+1</f>
        <v>10</v>
      </c>
      <c r="B20" s="239" t="s">
        <v>403</v>
      </c>
      <c r="C20" s="239"/>
      <c r="D20" s="147"/>
      <c r="E20" s="147">
        <v>1</v>
      </c>
      <c r="F20" s="147" t="s">
        <v>11</v>
      </c>
      <c r="G20" s="163"/>
      <c r="H20" s="163"/>
      <c r="I20" s="179">
        <f t="shared" si="0"/>
        <v>0</v>
      </c>
      <c r="J20" s="179">
        <f t="shared" si="1"/>
        <v>0</v>
      </c>
      <c r="K20" s="180">
        <f t="shared" si="2"/>
        <v>0</v>
      </c>
      <c r="L20" s="33"/>
      <c r="M20" s="46"/>
    </row>
    <row r="21" spans="1:17" s="30" customFormat="1" x14ac:dyDescent="0.2">
      <c r="A21" s="146">
        <f>A20+1</f>
        <v>11</v>
      </c>
      <c r="B21" s="239" t="s">
        <v>404</v>
      </c>
      <c r="C21" s="239"/>
      <c r="D21" s="147"/>
      <c r="E21" s="147">
        <v>1</v>
      </c>
      <c r="F21" s="147" t="s">
        <v>11</v>
      </c>
      <c r="G21" s="163"/>
      <c r="H21" s="163"/>
      <c r="I21" s="179">
        <f t="shared" si="0"/>
        <v>0</v>
      </c>
      <c r="J21" s="179">
        <f t="shared" si="1"/>
        <v>0</v>
      </c>
      <c r="K21" s="180">
        <f t="shared" si="2"/>
        <v>0</v>
      </c>
      <c r="L21" s="33"/>
      <c r="M21" s="46"/>
    </row>
    <row r="22" spans="1:17" s="30" customFormat="1" ht="28.5" customHeight="1" x14ac:dyDescent="0.2">
      <c r="A22" s="146">
        <f>A21+1</f>
        <v>12</v>
      </c>
      <c r="B22" s="240" t="s">
        <v>405</v>
      </c>
      <c r="C22" s="240"/>
      <c r="D22" s="147" t="s">
        <v>406</v>
      </c>
      <c r="E22" s="147">
        <v>1</v>
      </c>
      <c r="F22" s="147" t="s">
        <v>11</v>
      </c>
      <c r="G22" s="163"/>
      <c r="H22" s="163"/>
      <c r="I22" s="179">
        <f t="shared" si="0"/>
        <v>0</v>
      </c>
      <c r="J22" s="179">
        <f t="shared" si="1"/>
        <v>0</v>
      </c>
      <c r="K22" s="180">
        <f t="shared" si="2"/>
        <v>0</v>
      </c>
      <c r="L22" s="33"/>
      <c r="M22" s="46"/>
    </row>
    <row r="23" spans="1:17" s="30" customFormat="1" ht="24" customHeight="1" thickBot="1" x14ac:dyDescent="0.25">
      <c r="A23" s="146">
        <f>A22+1</f>
        <v>13</v>
      </c>
      <c r="B23" s="240"/>
      <c r="C23" s="240"/>
      <c r="D23" s="147" t="s">
        <v>247</v>
      </c>
      <c r="E23" s="147">
        <v>2</v>
      </c>
      <c r="F23" s="147" t="s">
        <v>11</v>
      </c>
      <c r="G23" s="163"/>
      <c r="H23" s="163"/>
      <c r="I23" s="179">
        <f t="shared" si="0"/>
        <v>0</v>
      </c>
      <c r="J23" s="179">
        <f t="shared" si="1"/>
        <v>0</v>
      </c>
      <c r="K23" s="180">
        <f t="shared" si="2"/>
        <v>0</v>
      </c>
      <c r="L23" s="33"/>
      <c r="M23" s="46"/>
    </row>
    <row r="24" spans="1:17" s="43" customFormat="1" ht="13.5" thickBot="1" x14ac:dyDescent="0.25">
      <c r="A24" s="221" t="s">
        <v>227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  <c r="L24" s="47"/>
      <c r="M24" s="42"/>
      <c r="N24" s="42"/>
      <c r="O24" s="42"/>
      <c r="P24" s="42"/>
      <c r="Q24" s="30"/>
    </row>
    <row r="25" spans="1:17" s="43" customFormat="1" ht="39.75" customHeight="1" x14ac:dyDescent="0.2">
      <c r="A25" s="144">
        <f>A23+1</f>
        <v>14</v>
      </c>
      <c r="B25" s="242" t="s">
        <v>248</v>
      </c>
      <c r="C25" s="242"/>
      <c r="D25" s="145"/>
      <c r="E25" s="145">
        <v>1</v>
      </c>
      <c r="F25" s="145" t="s">
        <v>226</v>
      </c>
      <c r="G25" s="162"/>
      <c r="H25" s="162"/>
      <c r="I25" s="179">
        <f>E25*G25</f>
        <v>0</v>
      </c>
      <c r="J25" s="179">
        <f>E25*H25</f>
        <v>0</v>
      </c>
      <c r="K25" s="180">
        <f>I25+J25</f>
        <v>0</v>
      </c>
      <c r="L25" s="47"/>
      <c r="M25" s="42"/>
      <c r="N25" s="42"/>
      <c r="O25" s="42"/>
      <c r="P25" s="42"/>
      <c r="Q25" s="30"/>
    </row>
    <row r="26" spans="1:17" s="43" customFormat="1" ht="30" customHeight="1" x14ac:dyDescent="0.2">
      <c r="A26" s="146">
        <f t="shared" ref="A26:A31" si="3">A25+1</f>
        <v>15</v>
      </c>
      <c r="B26" s="240" t="s">
        <v>249</v>
      </c>
      <c r="C26" s="240"/>
      <c r="D26" s="147"/>
      <c r="E26" s="147">
        <v>1</v>
      </c>
      <c r="F26" s="147" t="s">
        <v>226</v>
      </c>
      <c r="G26" s="163"/>
      <c r="H26" s="163"/>
      <c r="I26" s="179">
        <f t="shared" ref="I26:I31" si="4">E26*G26</f>
        <v>0</v>
      </c>
      <c r="J26" s="179">
        <f t="shared" ref="J26:J31" si="5">E26*H26</f>
        <v>0</v>
      </c>
      <c r="K26" s="180">
        <f t="shared" ref="K26:K31" si="6">I26+J26</f>
        <v>0</v>
      </c>
      <c r="L26" s="47"/>
      <c r="M26" s="42"/>
      <c r="N26" s="42"/>
      <c r="O26" s="42"/>
      <c r="P26" s="42"/>
      <c r="Q26" s="30"/>
    </row>
    <row r="27" spans="1:17" s="43" customFormat="1" ht="26.25" customHeight="1" x14ac:dyDescent="0.2">
      <c r="A27" s="146">
        <f t="shared" si="3"/>
        <v>16</v>
      </c>
      <c r="B27" s="240" t="s">
        <v>250</v>
      </c>
      <c r="C27" s="240"/>
      <c r="D27" s="147"/>
      <c r="E27" s="147">
        <v>1</v>
      </c>
      <c r="F27" s="147" t="s">
        <v>226</v>
      </c>
      <c r="G27" s="52"/>
      <c r="H27" s="52"/>
      <c r="I27" s="179">
        <f t="shared" si="4"/>
        <v>0</v>
      </c>
      <c r="J27" s="179">
        <f t="shared" si="5"/>
        <v>0</v>
      </c>
      <c r="K27" s="180">
        <f t="shared" si="6"/>
        <v>0</v>
      </c>
      <c r="L27" s="47"/>
      <c r="M27" s="42"/>
      <c r="N27" s="42"/>
      <c r="O27" s="42"/>
      <c r="P27" s="42"/>
      <c r="Q27" s="30"/>
    </row>
    <row r="28" spans="1:17" s="43" customFormat="1" ht="29.25" customHeight="1" x14ac:dyDescent="0.2">
      <c r="A28" s="146">
        <f t="shared" si="3"/>
        <v>17</v>
      </c>
      <c r="B28" s="240" t="s">
        <v>251</v>
      </c>
      <c r="C28" s="240">
        <v>1</v>
      </c>
      <c r="D28" s="147"/>
      <c r="E28" s="147">
        <v>1</v>
      </c>
      <c r="F28" s="147" t="s">
        <v>226</v>
      </c>
      <c r="G28" s="52"/>
      <c r="H28" s="52"/>
      <c r="I28" s="179">
        <f t="shared" si="4"/>
        <v>0</v>
      </c>
      <c r="J28" s="179">
        <f t="shared" si="5"/>
        <v>0</v>
      </c>
      <c r="K28" s="180">
        <f t="shared" si="6"/>
        <v>0</v>
      </c>
      <c r="L28" s="47"/>
      <c r="M28" s="42"/>
      <c r="N28" s="42"/>
      <c r="O28" s="42"/>
      <c r="P28" s="42"/>
      <c r="Q28" s="30"/>
    </row>
    <row r="29" spans="1:17" s="43" customFormat="1" x14ac:dyDescent="0.2">
      <c r="A29" s="146">
        <f t="shared" si="3"/>
        <v>18</v>
      </c>
      <c r="B29" s="240" t="s">
        <v>252</v>
      </c>
      <c r="C29" s="240">
        <v>1</v>
      </c>
      <c r="D29" s="147"/>
      <c r="E29" s="147">
        <v>1</v>
      </c>
      <c r="F29" s="147" t="s">
        <v>11</v>
      </c>
      <c r="G29" s="172"/>
      <c r="H29" s="173"/>
      <c r="I29" s="179">
        <f t="shared" si="4"/>
        <v>0</v>
      </c>
      <c r="J29" s="179">
        <f t="shared" si="5"/>
        <v>0</v>
      </c>
      <c r="K29" s="180">
        <f t="shared" si="6"/>
        <v>0</v>
      </c>
      <c r="L29" s="33"/>
      <c r="M29" s="42"/>
      <c r="N29" s="42"/>
      <c r="O29" s="42"/>
      <c r="P29" s="42"/>
      <c r="Q29" s="30"/>
    </row>
    <row r="30" spans="1:17" s="43" customFormat="1" x14ac:dyDescent="0.2">
      <c r="A30" s="146">
        <f t="shared" si="3"/>
        <v>19</v>
      </c>
      <c r="B30" s="240" t="s">
        <v>407</v>
      </c>
      <c r="C30" s="240">
        <v>1</v>
      </c>
      <c r="D30" s="147"/>
      <c r="E30" s="147">
        <v>1</v>
      </c>
      <c r="F30" s="147" t="s">
        <v>11</v>
      </c>
      <c r="G30" s="172"/>
      <c r="H30" s="173"/>
      <c r="I30" s="179">
        <f t="shared" si="4"/>
        <v>0</v>
      </c>
      <c r="J30" s="179">
        <f t="shared" si="5"/>
        <v>0</v>
      </c>
      <c r="K30" s="180">
        <f t="shared" si="6"/>
        <v>0</v>
      </c>
      <c r="L30" s="33"/>
      <c r="M30" s="42"/>
      <c r="N30" s="42"/>
      <c r="O30" s="42"/>
      <c r="P30" s="42"/>
      <c r="Q30" s="30"/>
    </row>
    <row r="31" spans="1:17" s="43" customFormat="1" ht="24" customHeight="1" x14ac:dyDescent="0.2">
      <c r="A31" s="146">
        <f t="shared" si="3"/>
        <v>20</v>
      </c>
      <c r="B31" s="240" t="s">
        <v>253</v>
      </c>
      <c r="C31" s="240"/>
      <c r="D31" s="147"/>
      <c r="E31" s="147">
        <v>1</v>
      </c>
      <c r="F31" s="147" t="s">
        <v>226</v>
      </c>
      <c r="G31" s="155"/>
      <c r="H31" s="155"/>
      <c r="I31" s="179">
        <f t="shared" si="4"/>
        <v>0</v>
      </c>
      <c r="J31" s="179">
        <f t="shared" si="5"/>
        <v>0</v>
      </c>
      <c r="K31" s="180">
        <f t="shared" si="6"/>
        <v>0</v>
      </c>
      <c r="L31" s="33"/>
      <c r="M31" s="42"/>
      <c r="N31" s="42"/>
      <c r="O31" s="42"/>
      <c r="P31" s="42"/>
      <c r="Q31" s="30"/>
    </row>
    <row r="32" spans="1:17" s="43" customFormat="1" ht="13.5" thickBot="1" x14ac:dyDescent="0.25">
      <c r="A32" s="164"/>
      <c r="B32" s="165" t="s">
        <v>230</v>
      </c>
      <c r="C32" s="48"/>
      <c r="D32" s="167"/>
      <c r="E32" s="167"/>
      <c r="F32" s="167"/>
      <c r="G32" s="49"/>
      <c r="H32" s="49"/>
      <c r="I32" s="181">
        <f>SUM(I9:I31)</f>
        <v>0</v>
      </c>
      <c r="J32" s="181">
        <f>SUM(J9:J31)</f>
        <v>0</v>
      </c>
      <c r="K32" s="182">
        <f>SUM(K9:K31)</f>
        <v>0</v>
      </c>
      <c r="L32" s="33"/>
      <c r="M32" s="42"/>
      <c r="N32" s="42"/>
      <c r="O32" s="42"/>
      <c r="P32" s="42"/>
      <c r="Q32" s="30"/>
    </row>
    <row r="33" spans="1:17" s="43" customFormat="1" ht="24.75" customHeight="1" x14ac:dyDescent="0.2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33"/>
      <c r="M33" s="42"/>
      <c r="N33" s="42"/>
      <c r="O33" s="42"/>
      <c r="P33" s="42"/>
      <c r="Q33" s="30"/>
    </row>
    <row r="34" spans="1:17" s="43" customFormat="1" ht="36" customHeight="1" x14ac:dyDescent="0.2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3"/>
    </row>
    <row r="35" spans="1:17" s="43" customFormat="1" x14ac:dyDescent="0.2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29"/>
    </row>
    <row r="36" spans="1:17" s="51" customFormat="1" x14ac:dyDescent="0.2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  <row r="37" spans="1:17" s="51" customFormat="1" x14ac:dyDescent="0.2">
      <c r="A37" s="36"/>
      <c r="B37" s="35"/>
      <c r="C37" s="35"/>
      <c r="D37" s="36"/>
      <c r="E37" s="36"/>
      <c r="F37" s="36"/>
      <c r="G37" s="38"/>
      <c r="H37" s="38"/>
      <c r="I37" s="38"/>
      <c r="J37" s="38"/>
      <c r="K37" s="50"/>
      <c r="L37" s="32"/>
    </row>
    <row r="38" spans="1:17" s="51" customFormat="1" x14ac:dyDescent="0.2">
      <c r="A38" s="36"/>
      <c r="B38" s="35"/>
      <c r="C38" s="35"/>
      <c r="D38" s="36"/>
      <c r="E38" s="36"/>
      <c r="F38" s="36"/>
      <c r="G38" s="38"/>
      <c r="H38" s="38"/>
      <c r="I38" s="38"/>
      <c r="J38" s="38"/>
      <c r="K38" s="50"/>
      <c r="L38" s="32"/>
    </row>
    <row r="39" spans="1:17" s="51" customFormat="1" x14ac:dyDescent="0.2">
      <c r="A39" s="36"/>
      <c r="B39" s="35"/>
      <c r="C39" s="35"/>
      <c r="D39" s="36"/>
      <c r="E39" s="36"/>
      <c r="F39" s="36"/>
      <c r="G39" s="38"/>
      <c r="H39" s="38"/>
      <c r="I39" s="38"/>
      <c r="J39" s="38"/>
      <c r="K39" s="50"/>
      <c r="L39" s="32"/>
    </row>
    <row r="40" spans="1:17" s="51" customFormat="1" x14ac:dyDescent="0.2">
      <c r="A40" s="36"/>
      <c r="B40" s="35"/>
      <c r="C40" s="35"/>
      <c r="D40" s="36"/>
      <c r="E40" s="36"/>
      <c r="F40" s="36"/>
      <c r="G40" s="38"/>
      <c r="H40" s="38"/>
      <c r="I40" s="38"/>
      <c r="J40" s="38"/>
      <c r="K40" s="50"/>
      <c r="L40" s="32"/>
    </row>
  </sheetData>
  <mergeCells count="31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A24:K24"/>
    <mergeCell ref="B25:C25"/>
    <mergeCell ref="B14:C14"/>
    <mergeCell ref="B15:C15"/>
    <mergeCell ref="B16:C16"/>
    <mergeCell ref="A17:K17"/>
    <mergeCell ref="B18:C18"/>
    <mergeCell ref="B19:C19"/>
    <mergeCell ref="A8:K8"/>
    <mergeCell ref="B9:C9"/>
    <mergeCell ref="B10:C10"/>
    <mergeCell ref="A11:K11"/>
    <mergeCell ref="B12:C12"/>
    <mergeCell ref="B13:C13"/>
    <mergeCell ref="A1:K1"/>
    <mergeCell ref="A2:K2"/>
    <mergeCell ref="A3:K3"/>
    <mergeCell ref="A4:K4"/>
    <mergeCell ref="A5:K5"/>
    <mergeCell ref="B7:C7"/>
    <mergeCell ref="E7:F7"/>
  </mergeCells>
  <pageMargins left="0.39370078740157483" right="0.23622047244094491" top="0.55118110236220474" bottom="0.74803149606299213" header="0.31496062992125984" footer="0.31496062992125984"/>
  <pageSetup paperSize="9" orientation="portrait" r:id="rId1"/>
  <headerFooter alignWithMargins="0">
    <oddHeader xml:space="preserve">&amp;R
</oddHeader>
    <oddFooter>&amp;C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33" workbookViewId="0">
      <selection activeCell="N42" sqref="N42"/>
    </sheetView>
  </sheetViews>
  <sheetFormatPr defaultRowHeight="12.75" x14ac:dyDescent="0.2"/>
  <cols>
    <col min="1" max="1" width="3.42578125" style="36" customWidth="1"/>
    <col min="2" max="2" width="24.140625" style="35" customWidth="1"/>
    <col min="3" max="3" width="21" style="35" customWidth="1"/>
    <col min="4" max="4" width="7.7109375" style="36" customWidth="1"/>
    <col min="5" max="5" width="4" style="36" customWidth="1"/>
    <col min="6" max="6" width="3.5703125" style="36" bestFit="1" customWidth="1"/>
    <col min="7" max="7" width="5" style="38" customWidth="1"/>
    <col min="8" max="8" width="4.85546875" style="38" customWidth="1"/>
    <col min="9" max="9" width="5.5703125" style="38" customWidth="1"/>
    <col min="10" max="10" width="4" style="38" customWidth="1"/>
    <col min="11" max="11" width="5.140625" style="50" customWidth="1"/>
    <col min="12" max="12" width="11.140625" style="32" customWidth="1"/>
    <col min="13" max="13" width="4" style="33" bestFit="1" customWidth="1"/>
    <col min="14" max="14" width="4.5703125" style="33" bestFit="1" customWidth="1"/>
    <col min="15" max="15" width="9.140625" style="33"/>
    <col min="16" max="16" width="1.42578125" style="33" customWidth="1"/>
    <col min="17" max="21" width="9.140625" style="33" hidden="1" customWidth="1"/>
    <col min="22" max="16384" width="9.140625" style="33"/>
  </cols>
  <sheetData>
    <row r="1" spans="1:17" s="30" customFormat="1" ht="24.95" customHeight="1" x14ac:dyDescent="0.2">
      <c r="A1" s="210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9"/>
    </row>
    <row r="2" spans="1:17" s="30" customFormat="1" ht="15" customHeight="1" x14ac:dyDescent="0.2">
      <c r="A2" s="213" t="s">
        <v>195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9"/>
    </row>
    <row r="3" spans="1:17" s="30" customFormat="1" ht="27" customHeight="1" x14ac:dyDescent="0.2">
      <c r="A3" s="213" t="s">
        <v>196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9"/>
    </row>
    <row r="4" spans="1:17" s="30" customFormat="1" ht="37.5" customHeight="1" x14ac:dyDescent="0.2">
      <c r="A4" s="233" t="s">
        <v>197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  <c r="L4" s="29"/>
    </row>
    <row r="5" spans="1:17" ht="54.75" customHeight="1" x14ac:dyDescent="0.2">
      <c r="A5" s="233" t="s">
        <v>198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7" x14ac:dyDescent="0.2">
      <c r="A6" s="34"/>
      <c r="B6" s="35" t="s">
        <v>199</v>
      </c>
      <c r="E6" s="37"/>
      <c r="F6" s="37"/>
      <c r="K6" s="39"/>
    </row>
    <row r="7" spans="1:17" s="31" customFormat="1" ht="51.75" customHeight="1" thickBot="1" x14ac:dyDescent="0.25">
      <c r="A7" s="152"/>
      <c r="B7" s="219" t="s">
        <v>200</v>
      </c>
      <c r="C7" s="219"/>
      <c r="D7" s="143"/>
      <c r="E7" s="220" t="s">
        <v>201</v>
      </c>
      <c r="F7" s="220"/>
      <c r="G7" s="153" t="s">
        <v>202</v>
      </c>
      <c r="H7" s="153" t="s">
        <v>203</v>
      </c>
      <c r="I7" s="153" t="s">
        <v>204</v>
      </c>
      <c r="J7" s="153" t="s">
        <v>205</v>
      </c>
      <c r="K7" s="154" t="s">
        <v>206</v>
      </c>
      <c r="L7" s="40"/>
      <c r="M7" s="40"/>
    </row>
    <row r="8" spans="1:17" s="43" customFormat="1" ht="15" customHeight="1" thickBot="1" x14ac:dyDescent="0.25">
      <c r="A8" s="221" t="s">
        <v>207</v>
      </c>
      <c r="B8" s="236"/>
      <c r="C8" s="236"/>
      <c r="D8" s="236"/>
      <c r="E8" s="236"/>
      <c r="F8" s="236"/>
      <c r="G8" s="236"/>
      <c r="H8" s="236"/>
      <c r="I8" s="236"/>
      <c r="J8" s="236"/>
      <c r="K8" s="237"/>
      <c r="L8" s="41"/>
      <c r="M8" s="42"/>
      <c r="N8" s="42"/>
      <c r="O8" s="42"/>
      <c r="P8" s="42"/>
      <c r="Q8" s="30"/>
    </row>
    <row r="9" spans="1:17" s="43" customFormat="1" ht="208.15" customHeight="1" x14ac:dyDescent="0.2">
      <c r="A9" s="146">
        <v>1</v>
      </c>
      <c r="B9" s="224" t="s">
        <v>255</v>
      </c>
      <c r="C9" s="224"/>
      <c r="D9" s="147" t="s">
        <v>256</v>
      </c>
      <c r="E9" s="147">
        <v>2</v>
      </c>
      <c r="F9" s="147" t="s">
        <v>234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x14ac:dyDescent="0.2">
      <c r="A10" s="146">
        <f>MAX($A$9:A9)+1</f>
        <v>2</v>
      </c>
      <c r="B10" s="238" t="s">
        <v>235</v>
      </c>
      <c r="C10" s="238"/>
      <c r="D10" s="143" t="s">
        <v>233</v>
      </c>
      <c r="E10" s="143">
        <v>45</v>
      </c>
      <c r="F10" s="143" t="s">
        <v>234</v>
      </c>
      <c r="G10" s="159"/>
      <c r="H10" s="159"/>
      <c r="I10" s="44">
        <f t="shared" ref="I10:I15" si="0">E10*G10</f>
        <v>0</v>
      </c>
      <c r="J10" s="44">
        <f t="shared" ref="J10:J15" si="1">E10*H10</f>
        <v>0</v>
      </c>
      <c r="K10" s="45">
        <f t="shared" ref="K10:K15" si="2">I10+J10</f>
        <v>0</v>
      </c>
      <c r="L10" s="41"/>
      <c r="M10" s="42"/>
      <c r="N10" s="42"/>
      <c r="O10" s="42"/>
      <c r="P10" s="42"/>
      <c r="Q10" s="30"/>
    </row>
    <row r="11" spans="1:17" s="43" customFormat="1" x14ac:dyDescent="0.2">
      <c r="A11" s="146">
        <f>MAX($A$9:A10)+1</f>
        <v>3</v>
      </c>
      <c r="B11" s="238" t="s">
        <v>235</v>
      </c>
      <c r="C11" s="238"/>
      <c r="D11" s="143" t="s">
        <v>236</v>
      </c>
      <c r="E11" s="143">
        <v>7</v>
      </c>
      <c r="F11" s="143" t="s">
        <v>234</v>
      </c>
      <c r="G11" s="159"/>
      <c r="H11" s="159"/>
      <c r="I11" s="44">
        <f t="shared" si="0"/>
        <v>0</v>
      </c>
      <c r="J11" s="44">
        <f t="shared" si="1"/>
        <v>0</v>
      </c>
      <c r="K11" s="45">
        <f t="shared" si="2"/>
        <v>0</v>
      </c>
      <c r="L11" s="41"/>
      <c r="M11" s="42"/>
      <c r="N11" s="42"/>
      <c r="O11" s="42"/>
      <c r="P11" s="42"/>
      <c r="Q11" s="30"/>
    </row>
    <row r="12" spans="1:17" s="43" customFormat="1" ht="24.75" customHeight="1" x14ac:dyDescent="0.2">
      <c r="A12" s="146">
        <f>MAX($A$9:A11)+1</f>
        <v>4</v>
      </c>
      <c r="B12" s="238" t="s">
        <v>257</v>
      </c>
      <c r="C12" s="238"/>
      <c r="D12" s="143" t="s">
        <v>258</v>
      </c>
      <c r="E12" s="143">
        <v>25</v>
      </c>
      <c r="F12" s="143" t="s">
        <v>234</v>
      </c>
      <c r="G12" s="159"/>
      <c r="H12" s="159"/>
      <c r="I12" s="44">
        <f t="shared" si="0"/>
        <v>0</v>
      </c>
      <c r="J12" s="44">
        <f t="shared" si="1"/>
        <v>0</v>
      </c>
      <c r="K12" s="45">
        <f t="shared" si="2"/>
        <v>0</v>
      </c>
      <c r="L12" s="41"/>
      <c r="M12" s="42"/>
      <c r="N12" s="42"/>
      <c r="O12" s="42"/>
      <c r="P12" s="42"/>
      <c r="Q12" s="30"/>
    </row>
    <row r="13" spans="1:17" s="43" customFormat="1" x14ac:dyDescent="0.2">
      <c r="A13" s="146">
        <f>MAX($A$9:A12)+1</f>
        <v>5</v>
      </c>
      <c r="B13" s="238" t="s">
        <v>235</v>
      </c>
      <c r="C13" s="238"/>
      <c r="D13" s="143" t="s">
        <v>259</v>
      </c>
      <c r="E13" s="143">
        <v>3</v>
      </c>
      <c r="F13" s="143" t="s">
        <v>234</v>
      </c>
      <c r="G13" s="159"/>
      <c r="H13" s="159"/>
      <c r="I13" s="44">
        <f t="shared" si="0"/>
        <v>0</v>
      </c>
      <c r="J13" s="44">
        <f t="shared" si="1"/>
        <v>0</v>
      </c>
      <c r="K13" s="45">
        <f t="shared" si="2"/>
        <v>0</v>
      </c>
      <c r="L13" s="41"/>
      <c r="M13" s="42"/>
      <c r="N13" s="42"/>
      <c r="O13" s="42"/>
      <c r="P13" s="42"/>
      <c r="Q13" s="30"/>
    </row>
    <row r="14" spans="1:17" s="43" customFormat="1" ht="30.75" customHeight="1" x14ac:dyDescent="0.2">
      <c r="A14" s="146">
        <f>MAX($A$9:A13)+1</f>
        <v>6</v>
      </c>
      <c r="B14" s="238" t="s">
        <v>260</v>
      </c>
      <c r="C14" s="238"/>
      <c r="D14" s="143"/>
      <c r="E14" s="143">
        <v>3</v>
      </c>
      <c r="F14" s="143" t="s">
        <v>234</v>
      </c>
      <c r="G14" s="159"/>
      <c r="H14" s="159"/>
      <c r="I14" s="44">
        <f t="shared" si="0"/>
        <v>0</v>
      </c>
      <c r="J14" s="44">
        <f t="shared" si="1"/>
        <v>0</v>
      </c>
      <c r="K14" s="45">
        <f t="shared" si="2"/>
        <v>0</v>
      </c>
      <c r="L14" s="41"/>
      <c r="M14" s="42"/>
      <c r="N14" s="42"/>
      <c r="O14" s="42"/>
      <c r="P14" s="42"/>
      <c r="Q14" s="30"/>
    </row>
    <row r="15" spans="1:17" s="43" customFormat="1" ht="60" customHeight="1" thickBot="1" x14ac:dyDescent="0.25">
      <c r="A15" s="146">
        <f>MAX($A$9:A14)+1</f>
        <v>7</v>
      </c>
      <c r="B15" s="238" t="s">
        <v>261</v>
      </c>
      <c r="C15" s="238"/>
      <c r="D15" s="143"/>
      <c r="E15" s="143">
        <v>1</v>
      </c>
      <c r="F15" s="143" t="s">
        <v>234</v>
      </c>
      <c r="G15" s="159"/>
      <c r="H15" s="159"/>
      <c r="I15" s="44">
        <f t="shared" si="0"/>
        <v>0</v>
      </c>
      <c r="J15" s="44">
        <f t="shared" si="1"/>
        <v>0</v>
      </c>
      <c r="K15" s="45">
        <f t="shared" si="2"/>
        <v>0</v>
      </c>
      <c r="L15" s="41"/>
      <c r="M15" s="42"/>
      <c r="N15" s="42"/>
      <c r="O15" s="42"/>
      <c r="P15" s="42"/>
      <c r="Q15" s="30"/>
    </row>
    <row r="16" spans="1:17" s="30" customFormat="1" ht="12" customHeight="1" thickBot="1" x14ac:dyDescent="0.25">
      <c r="A16" s="221" t="s">
        <v>238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6"/>
      <c r="L16" s="29"/>
    </row>
    <row r="17" spans="1:17" s="30" customFormat="1" ht="26.25" customHeight="1" x14ac:dyDescent="0.2">
      <c r="A17" s="146">
        <f>MAX($A$9:A16)+1</f>
        <v>8</v>
      </c>
      <c r="B17" s="239" t="s">
        <v>262</v>
      </c>
      <c r="C17" s="239"/>
      <c r="D17" s="147" t="s">
        <v>242</v>
      </c>
      <c r="E17" s="147">
        <v>4</v>
      </c>
      <c r="F17" s="147" t="s">
        <v>11</v>
      </c>
      <c r="G17" s="171"/>
      <c r="H17" s="171"/>
      <c r="I17" s="44">
        <f>E17*G17</f>
        <v>0</v>
      </c>
      <c r="J17" s="44">
        <f>E17*H17</f>
        <v>0</v>
      </c>
      <c r="K17" s="45">
        <f>I17+J17</f>
        <v>0</v>
      </c>
      <c r="L17" s="29"/>
    </row>
    <row r="18" spans="1:17" s="30" customFormat="1" ht="27.75" customHeight="1" x14ac:dyDescent="0.2">
      <c r="A18" s="146">
        <f>MAX($A$9:A17)+1</f>
        <v>9</v>
      </c>
      <c r="B18" s="240" t="s">
        <v>263</v>
      </c>
      <c r="C18" s="240"/>
      <c r="D18" s="147" t="s">
        <v>242</v>
      </c>
      <c r="E18" s="147">
        <v>1</v>
      </c>
      <c r="F18" s="147" t="s">
        <v>11</v>
      </c>
      <c r="G18" s="171"/>
      <c r="H18" s="171"/>
      <c r="I18" s="44">
        <f t="shared" ref="I18:I24" si="3">E18*G18</f>
        <v>0</v>
      </c>
      <c r="J18" s="44">
        <f t="shared" ref="J18:J24" si="4">E18*H18</f>
        <v>0</v>
      </c>
      <c r="K18" s="45">
        <f t="shared" ref="K18:K24" si="5">I18+J18</f>
        <v>0</v>
      </c>
      <c r="L18" s="29"/>
    </row>
    <row r="19" spans="1:17" s="30" customFormat="1" ht="45.75" customHeight="1" x14ac:dyDescent="0.2">
      <c r="A19" s="146">
        <f>MAX($A$9:A18)+1</f>
        <v>10</v>
      </c>
      <c r="B19" s="239" t="s">
        <v>264</v>
      </c>
      <c r="C19" s="239">
        <v>1</v>
      </c>
      <c r="D19" s="147" t="s">
        <v>242</v>
      </c>
      <c r="E19" s="147">
        <v>2</v>
      </c>
      <c r="F19" s="147" t="s">
        <v>11</v>
      </c>
      <c r="G19" s="171"/>
      <c r="H19" s="171"/>
      <c r="I19" s="44">
        <f t="shared" si="3"/>
        <v>0</v>
      </c>
      <c r="J19" s="44">
        <f t="shared" si="4"/>
        <v>0</v>
      </c>
      <c r="K19" s="45">
        <f t="shared" si="5"/>
        <v>0</v>
      </c>
      <c r="L19" s="29"/>
    </row>
    <row r="20" spans="1:17" s="30" customFormat="1" x14ac:dyDescent="0.2">
      <c r="A20" s="146">
        <f>MAX($A$9:A19)+1</f>
        <v>11</v>
      </c>
      <c r="B20" s="243" t="s">
        <v>265</v>
      </c>
      <c r="C20" s="244"/>
      <c r="D20" s="147"/>
      <c r="E20" s="147">
        <v>1</v>
      </c>
      <c r="F20" s="147" t="s">
        <v>11</v>
      </c>
      <c r="G20" s="171"/>
      <c r="H20" s="171"/>
      <c r="I20" s="44">
        <f t="shared" si="3"/>
        <v>0</v>
      </c>
      <c r="J20" s="44">
        <f t="shared" si="4"/>
        <v>0</v>
      </c>
      <c r="K20" s="45">
        <f t="shared" si="5"/>
        <v>0</v>
      </c>
      <c r="L20" s="29"/>
    </row>
    <row r="21" spans="1:17" x14ac:dyDescent="0.2">
      <c r="A21" s="146">
        <f>MAX($A$9:A20)+1</f>
        <v>12</v>
      </c>
      <c r="B21" s="239" t="s">
        <v>266</v>
      </c>
      <c r="C21" s="239"/>
      <c r="D21" s="147"/>
      <c r="E21" s="147">
        <v>1</v>
      </c>
      <c r="F21" s="147" t="s">
        <v>11</v>
      </c>
      <c r="G21" s="155"/>
      <c r="H21" s="155"/>
      <c r="I21" s="44">
        <f t="shared" si="3"/>
        <v>0</v>
      </c>
      <c r="J21" s="44">
        <f t="shared" si="4"/>
        <v>0</v>
      </c>
      <c r="K21" s="45">
        <f t="shared" si="5"/>
        <v>0</v>
      </c>
      <c r="L21" s="33"/>
    </row>
    <row r="22" spans="1:17" ht="52.15" customHeight="1" x14ac:dyDescent="0.2">
      <c r="A22" s="146">
        <f>MAX($A$9:A21)+1</f>
        <v>13</v>
      </c>
      <c r="B22" s="239" t="s">
        <v>267</v>
      </c>
      <c r="C22" s="239"/>
      <c r="D22" s="147"/>
      <c r="E22" s="147">
        <v>2</v>
      </c>
      <c r="F22" s="147" t="s">
        <v>11</v>
      </c>
      <c r="G22" s="155"/>
      <c r="H22" s="155"/>
      <c r="I22" s="44">
        <f t="shared" si="3"/>
        <v>0</v>
      </c>
      <c r="J22" s="44">
        <f t="shared" si="4"/>
        <v>0</v>
      </c>
      <c r="K22" s="45">
        <f t="shared" si="5"/>
        <v>0</v>
      </c>
      <c r="L22" s="33"/>
    </row>
    <row r="23" spans="1:17" ht="45" customHeight="1" x14ac:dyDescent="0.2">
      <c r="A23" s="146">
        <f>MAX($A$9:A22)+1</f>
        <v>14</v>
      </c>
      <c r="B23" s="239" t="s">
        <v>268</v>
      </c>
      <c r="C23" s="239"/>
      <c r="D23" s="147"/>
      <c r="E23" s="147">
        <v>1</v>
      </c>
      <c r="F23" s="147" t="s">
        <v>11</v>
      </c>
      <c r="G23" s="155"/>
      <c r="H23" s="155"/>
      <c r="I23" s="44">
        <f t="shared" si="3"/>
        <v>0</v>
      </c>
      <c r="J23" s="44">
        <f t="shared" si="4"/>
        <v>0</v>
      </c>
      <c r="K23" s="45">
        <f t="shared" si="5"/>
        <v>0</v>
      </c>
      <c r="L23" s="33"/>
    </row>
    <row r="24" spans="1:17" ht="28.5" customHeight="1" x14ac:dyDescent="0.2">
      <c r="A24" s="146">
        <f>MAX($A$9:A23)+1</f>
        <v>15</v>
      </c>
      <c r="B24" s="240" t="s">
        <v>269</v>
      </c>
      <c r="C24" s="240"/>
      <c r="D24" s="147"/>
      <c r="E24" s="147">
        <v>1</v>
      </c>
      <c r="F24" s="147" t="s">
        <v>11</v>
      </c>
      <c r="G24" s="155"/>
      <c r="H24" s="155"/>
      <c r="I24" s="44">
        <f t="shared" si="3"/>
        <v>0</v>
      </c>
      <c r="J24" s="44">
        <f t="shared" si="4"/>
        <v>0</v>
      </c>
      <c r="K24" s="45">
        <f t="shared" si="5"/>
        <v>0</v>
      </c>
      <c r="L24" s="33"/>
    </row>
    <row r="25" spans="1:17" s="175" customFormat="1" ht="32.25" customHeight="1" thickBot="1" x14ac:dyDescent="0.25">
      <c r="A25" s="146">
        <f>MAX($A$9:A24)+1</f>
        <v>16</v>
      </c>
      <c r="B25" s="240" t="s">
        <v>270</v>
      </c>
      <c r="C25" s="240"/>
      <c r="D25" s="147"/>
      <c r="E25" s="147">
        <v>1</v>
      </c>
      <c r="F25" s="147" t="s">
        <v>11</v>
      </c>
      <c r="G25" s="155"/>
      <c r="H25" s="155"/>
      <c r="I25" s="44">
        <f>E25*G25</f>
        <v>0</v>
      </c>
      <c r="J25" s="44">
        <f>E25*H25</f>
        <v>0</v>
      </c>
      <c r="K25" s="45">
        <f>I25+J25</f>
        <v>0</v>
      </c>
      <c r="L25" s="174"/>
    </row>
    <row r="26" spans="1:17" s="30" customFormat="1" ht="13.5" thickBot="1" x14ac:dyDescent="0.25">
      <c r="A26" s="221" t="s">
        <v>224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6"/>
      <c r="L26" s="33"/>
      <c r="M26" s="46"/>
    </row>
    <row r="27" spans="1:17" s="30" customFormat="1" ht="182.25" customHeight="1" x14ac:dyDescent="0.2">
      <c r="A27" s="146">
        <f>MAX($A$9:A26)+1</f>
        <v>17</v>
      </c>
      <c r="B27" s="241" t="s">
        <v>271</v>
      </c>
      <c r="C27" s="241"/>
      <c r="D27" s="145"/>
      <c r="E27" s="145">
        <v>3</v>
      </c>
      <c r="F27" s="145" t="s">
        <v>11</v>
      </c>
      <c r="G27" s="162"/>
      <c r="H27" s="162"/>
      <c r="I27" s="179">
        <f>E27*G27</f>
        <v>0</v>
      </c>
      <c r="J27" s="179">
        <f>E27*H27</f>
        <v>0</v>
      </c>
      <c r="K27" s="180">
        <f>I27+J27</f>
        <v>0</v>
      </c>
      <c r="L27" s="33"/>
      <c r="M27" s="46"/>
    </row>
    <row r="28" spans="1:17" s="30" customFormat="1" ht="144" customHeight="1" x14ac:dyDescent="0.2">
      <c r="A28" s="146">
        <f>MAX($A$9:A27)+1</f>
        <v>18</v>
      </c>
      <c r="B28" s="239" t="s">
        <v>272</v>
      </c>
      <c r="C28" s="239"/>
      <c r="D28" s="147"/>
      <c r="E28" s="147">
        <v>3</v>
      </c>
      <c r="F28" s="147" t="s">
        <v>11</v>
      </c>
      <c r="G28" s="163"/>
      <c r="H28" s="163"/>
      <c r="I28" s="179">
        <f>E28*G28</f>
        <v>0</v>
      </c>
      <c r="J28" s="179">
        <f>E28*H28</f>
        <v>0</v>
      </c>
      <c r="K28" s="180">
        <f>I28+J28</f>
        <v>0</v>
      </c>
      <c r="L28" s="33"/>
      <c r="M28" s="46"/>
    </row>
    <row r="29" spans="1:17" s="30" customFormat="1" ht="160.9" customHeight="1" x14ac:dyDescent="0.2">
      <c r="A29" s="146">
        <f>MAX($A$9:A28)+1</f>
        <v>19</v>
      </c>
      <c r="B29" s="239" t="s">
        <v>273</v>
      </c>
      <c r="C29" s="239"/>
      <c r="D29" s="147"/>
      <c r="E29" s="147">
        <v>1</v>
      </c>
      <c r="F29" s="147" t="s">
        <v>11</v>
      </c>
      <c r="G29" s="163"/>
      <c r="H29" s="163"/>
      <c r="I29" s="179">
        <f>E29*G29</f>
        <v>0</v>
      </c>
      <c r="J29" s="179">
        <f>E29*H29</f>
        <v>0</v>
      </c>
      <c r="K29" s="180">
        <f>I29+J29</f>
        <v>0</v>
      </c>
      <c r="L29" s="33"/>
      <c r="M29" s="46"/>
    </row>
    <row r="30" spans="1:17" s="30" customFormat="1" ht="169.5" customHeight="1" thickBot="1" x14ac:dyDescent="0.25">
      <c r="A30" s="146">
        <f>MAX($A$9:A29)+1</f>
        <v>20</v>
      </c>
      <c r="B30" s="239" t="s">
        <v>274</v>
      </c>
      <c r="C30" s="239"/>
      <c r="D30" s="147"/>
      <c r="E30" s="147">
        <v>1</v>
      </c>
      <c r="F30" s="147" t="s">
        <v>11</v>
      </c>
      <c r="G30" s="163"/>
      <c r="H30" s="163"/>
      <c r="I30" s="179">
        <f>E30*G30</f>
        <v>0</v>
      </c>
      <c r="J30" s="179">
        <f>E30*H30</f>
        <v>0</v>
      </c>
      <c r="K30" s="180">
        <f>I30+J30</f>
        <v>0</v>
      </c>
      <c r="L30" s="33"/>
      <c r="M30" s="46"/>
    </row>
    <row r="31" spans="1:17" s="43" customFormat="1" ht="13.5" thickBot="1" x14ac:dyDescent="0.25">
      <c r="A31" s="221" t="s">
        <v>227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6"/>
      <c r="L31" s="47"/>
      <c r="M31" s="42"/>
      <c r="N31" s="42"/>
      <c r="O31" s="42"/>
      <c r="P31" s="42"/>
      <c r="Q31" s="30"/>
    </row>
    <row r="32" spans="1:17" s="43" customFormat="1" ht="52.5" customHeight="1" x14ac:dyDescent="0.2">
      <c r="A32" s="146">
        <f>MAX($A$9:A31)+1</f>
        <v>21</v>
      </c>
      <c r="B32" s="242" t="s">
        <v>275</v>
      </c>
      <c r="C32" s="242"/>
      <c r="D32" s="145"/>
      <c r="E32" s="145">
        <v>1</v>
      </c>
      <c r="F32" s="145" t="s">
        <v>226</v>
      </c>
      <c r="G32" s="162"/>
      <c r="H32" s="162"/>
      <c r="I32" s="179">
        <f>E32*G32</f>
        <v>0</v>
      </c>
      <c r="J32" s="179">
        <f>E32*H32</f>
        <v>0</v>
      </c>
      <c r="K32" s="180">
        <f>I32+J32</f>
        <v>0</v>
      </c>
      <c r="L32" s="47"/>
      <c r="M32" s="42"/>
      <c r="N32" s="42"/>
      <c r="O32" s="42"/>
      <c r="P32" s="42"/>
      <c r="Q32" s="30"/>
    </row>
    <row r="33" spans="1:17" s="43" customFormat="1" ht="93" customHeight="1" x14ac:dyDescent="0.2">
      <c r="A33" s="146">
        <f>MAX($A$9:A32)+1</f>
        <v>22</v>
      </c>
      <c r="B33" s="240" t="s">
        <v>276</v>
      </c>
      <c r="C33" s="240"/>
      <c r="D33" s="147"/>
      <c r="E33" s="147">
        <v>1</v>
      </c>
      <c r="F33" s="147" t="s">
        <v>226</v>
      </c>
      <c r="G33" s="163"/>
      <c r="H33" s="163"/>
      <c r="I33" s="179">
        <f t="shared" ref="I33:I40" si="6">E33*G33</f>
        <v>0</v>
      </c>
      <c r="J33" s="179">
        <f t="shared" ref="J33:J40" si="7">E33*H33</f>
        <v>0</v>
      </c>
      <c r="K33" s="180">
        <f t="shared" ref="K33:K40" si="8">I33+J33</f>
        <v>0</v>
      </c>
      <c r="L33" s="47"/>
      <c r="M33" s="42"/>
      <c r="N33" s="42"/>
      <c r="O33" s="42"/>
      <c r="P33" s="42"/>
      <c r="Q33" s="30"/>
    </row>
    <row r="34" spans="1:17" s="43" customFormat="1" ht="26.25" customHeight="1" x14ac:dyDescent="0.2">
      <c r="A34" s="146">
        <f>MAX($A$9:A33)+1</f>
        <v>23</v>
      </c>
      <c r="B34" s="240" t="s">
        <v>277</v>
      </c>
      <c r="C34" s="240"/>
      <c r="D34" s="147"/>
      <c r="E34" s="147">
        <v>1</v>
      </c>
      <c r="F34" s="147" t="s">
        <v>226</v>
      </c>
      <c r="G34" s="52"/>
      <c r="H34" s="52"/>
      <c r="I34" s="179">
        <f t="shared" si="6"/>
        <v>0</v>
      </c>
      <c r="J34" s="179">
        <f t="shared" si="7"/>
        <v>0</v>
      </c>
      <c r="K34" s="180">
        <f t="shared" si="8"/>
        <v>0</v>
      </c>
      <c r="L34" s="47"/>
      <c r="M34" s="42"/>
      <c r="N34" s="42"/>
      <c r="O34" s="42"/>
      <c r="P34" s="42"/>
      <c r="Q34" s="30"/>
    </row>
    <row r="35" spans="1:17" s="43" customFormat="1" ht="29.25" customHeight="1" x14ac:dyDescent="0.2">
      <c r="A35" s="146">
        <f>MAX($A$9:A34)+1</f>
        <v>24</v>
      </c>
      <c r="B35" s="240" t="s">
        <v>278</v>
      </c>
      <c r="C35" s="240">
        <v>1</v>
      </c>
      <c r="D35" s="147"/>
      <c r="E35" s="147">
        <v>1</v>
      </c>
      <c r="F35" s="147" t="s">
        <v>226</v>
      </c>
      <c r="G35" s="52"/>
      <c r="H35" s="52"/>
      <c r="I35" s="179">
        <f t="shared" si="6"/>
        <v>0</v>
      </c>
      <c r="J35" s="179">
        <f t="shared" si="7"/>
        <v>0</v>
      </c>
      <c r="K35" s="180">
        <f t="shared" si="8"/>
        <v>0</v>
      </c>
      <c r="L35" s="47"/>
      <c r="M35" s="42"/>
      <c r="N35" s="42"/>
      <c r="O35" s="42"/>
      <c r="P35" s="42"/>
      <c r="Q35" s="30"/>
    </row>
    <row r="36" spans="1:17" s="43" customFormat="1" ht="41.25" customHeight="1" x14ac:dyDescent="0.2">
      <c r="A36" s="146">
        <f>MAX($A$9:A35)+1</f>
        <v>25</v>
      </c>
      <c r="B36" s="240" t="s">
        <v>279</v>
      </c>
      <c r="C36" s="240"/>
      <c r="D36" s="147"/>
      <c r="E36" s="147">
        <v>1</v>
      </c>
      <c r="F36" s="147" t="s">
        <v>226</v>
      </c>
      <c r="G36" s="172"/>
      <c r="H36" s="173"/>
      <c r="I36" s="179">
        <f t="shared" si="6"/>
        <v>0</v>
      </c>
      <c r="J36" s="179">
        <f t="shared" si="7"/>
        <v>0</v>
      </c>
      <c r="K36" s="180">
        <f t="shared" si="8"/>
        <v>0</v>
      </c>
      <c r="L36" s="33"/>
      <c r="M36" s="42"/>
      <c r="N36" s="42"/>
      <c r="O36" s="42"/>
      <c r="P36" s="42"/>
      <c r="Q36" s="30"/>
    </row>
    <row r="37" spans="1:17" s="43" customFormat="1" ht="29.25" customHeight="1" x14ac:dyDescent="0.2">
      <c r="A37" s="146">
        <f>MAX($A$9:A36)+1</f>
        <v>26</v>
      </c>
      <c r="B37" s="245" t="s">
        <v>280</v>
      </c>
      <c r="C37" s="246"/>
      <c r="D37" s="147"/>
      <c r="E37" s="147">
        <v>1</v>
      </c>
      <c r="F37" s="147" t="s">
        <v>226</v>
      </c>
      <c r="G37" s="172"/>
      <c r="H37" s="173"/>
      <c r="I37" s="179">
        <f t="shared" si="6"/>
        <v>0</v>
      </c>
      <c r="J37" s="179">
        <f t="shared" si="7"/>
        <v>0</v>
      </c>
      <c r="K37" s="180">
        <f t="shared" si="8"/>
        <v>0</v>
      </c>
      <c r="L37" s="33"/>
      <c r="M37" s="42"/>
      <c r="N37" s="42"/>
      <c r="O37" s="42"/>
      <c r="P37" s="42"/>
      <c r="Q37" s="30"/>
    </row>
    <row r="38" spans="1:17" s="43" customFormat="1" ht="25.5" customHeight="1" x14ac:dyDescent="0.2">
      <c r="A38" s="146">
        <f>MAX($A$9:A37)+1</f>
        <v>27</v>
      </c>
      <c r="B38" s="245" t="s">
        <v>281</v>
      </c>
      <c r="C38" s="246"/>
      <c r="D38" s="147"/>
      <c r="E38" s="147">
        <v>1</v>
      </c>
      <c r="F38" s="147" t="s">
        <v>226</v>
      </c>
      <c r="G38" s="172"/>
      <c r="H38" s="173"/>
      <c r="I38" s="179">
        <f t="shared" si="6"/>
        <v>0</v>
      </c>
      <c r="J38" s="179">
        <f t="shared" si="7"/>
        <v>0</v>
      </c>
      <c r="K38" s="180">
        <f t="shared" si="8"/>
        <v>0</v>
      </c>
      <c r="L38" s="33"/>
      <c r="M38" s="42"/>
      <c r="N38" s="42"/>
      <c r="O38" s="42"/>
      <c r="P38" s="42"/>
      <c r="Q38" s="30"/>
    </row>
    <row r="39" spans="1:17" s="43" customFormat="1" ht="56.45" customHeight="1" x14ac:dyDescent="0.2">
      <c r="A39" s="146">
        <f>MAX($A$9:A38)+1</f>
        <v>28</v>
      </c>
      <c r="B39" s="240" t="s">
        <v>282</v>
      </c>
      <c r="C39" s="240"/>
      <c r="D39" s="147"/>
      <c r="E39" s="147">
        <v>1</v>
      </c>
      <c r="F39" s="147" t="s">
        <v>226</v>
      </c>
      <c r="G39" s="172"/>
      <c r="H39" s="173"/>
      <c r="I39" s="179">
        <f t="shared" si="6"/>
        <v>0</v>
      </c>
      <c r="J39" s="179">
        <f t="shared" si="7"/>
        <v>0</v>
      </c>
      <c r="K39" s="180">
        <f t="shared" si="8"/>
        <v>0</v>
      </c>
      <c r="L39" s="33"/>
      <c r="M39" s="42"/>
      <c r="N39" s="42"/>
      <c r="O39" s="42"/>
      <c r="P39" s="42"/>
      <c r="Q39" s="30"/>
    </row>
    <row r="40" spans="1:17" s="43" customFormat="1" x14ac:dyDescent="0.2">
      <c r="A40" s="146">
        <f>MAX($A$9:A39)+1</f>
        <v>29</v>
      </c>
      <c r="B40" s="240" t="s">
        <v>283</v>
      </c>
      <c r="C40" s="240"/>
      <c r="D40" s="147"/>
      <c r="E40" s="147">
        <v>1</v>
      </c>
      <c r="F40" s="147" t="s">
        <v>226</v>
      </c>
      <c r="G40" s="155"/>
      <c r="H40" s="155"/>
      <c r="I40" s="179">
        <f t="shared" si="6"/>
        <v>0</v>
      </c>
      <c r="J40" s="179">
        <f t="shared" si="7"/>
        <v>0</v>
      </c>
      <c r="K40" s="180">
        <f t="shared" si="8"/>
        <v>0</v>
      </c>
      <c r="L40" s="33"/>
      <c r="M40" s="42"/>
      <c r="N40" s="42"/>
      <c r="O40" s="42"/>
      <c r="P40" s="42"/>
      <c r="Q40" s="30"/>
    </row>
    <row r="41" spans="1:17" s="43" customFormat="1" ht="13.5" thickBot="1" x14ac:dyDescent="0.25">
      <c r="A41" s="164"/>
      <c r="B41" s="165" t="s">
        <v>230</v>
      </c>
      <c r="C41" s="48"/>
      <c r="D41" s="167"/>
      <c r="E41" s="167"/>
      <c r="F41" s="167"/>
      <c r="G41" s="49"/>
      <c r="H41" s="49"/>
      <c r="I41" s="169">
        <f>SUM(I9:I40)</f>
        <v>0</v>
      </c>
      <c r="J41" s="169">
        <f>SUM(J9:J40)</f>
        <v>0</v>
      </c>
      <c r="K41" s="170">
        <f>SUM(K9:K40)</f>
        <v>0</v>
      </c>
      <c r="L41" s="33"/>
      <c r="M41" s="42"/>
      <c r="N41" s="42"/>
      <c r="O41" s="42"/>
      <c r="P41" s="42"/>
      <c r="Q41" s="30"/>
    </row>
    <row r="42" spans="1:17" s="43" customFormat="1" ht="24.75" customHeight="1" x14ac:dyDescent="0.2">
      <c r="A42" s="36"/>
      <c r="B42" s="35"/>
      <c r="C42" s="35"/>
      <c r="D42" s="36"/>
      <c r="E42" s="36"/>
      <c r="F42" s="36"/>
      <c r="G42" s="38"/>
      <c r="H42" s="38"/>
      <c r="I42" s="38"/>
      <c r="J42" s="38"/>
      <c r="K42" s="50"/>
      <c r="L42" s="33"/>
      <c r="M42" s="42"/>
      <c r="N42" s="42"/>
      <c r="O42" s="42"/>
      <c r="P42" s="42"/>
      <c r="Q42" s="30"/>
    </row>
    <row r="43" spans="1:17" s="43" customFormat="1" ht="36" customHeight="1" x14ac:dyDescent="0.2">
      <c r="A43" s="36"/>
      <c r="B43" s="35"/>
      <c r="C43" s="35"/>
      <c r="D43" s="36"/>
      <c r="E43" s="36"/>
      <c r="F43" s="36"/>
      <c r="G43" s="38"/>
      <c r="H43" s="38"/>
      <c r="I43" s="38"/>
      <c r="J43" s="38"/>
      <c r="K43" s="50"/>
      <c r="L43" s="33"/>
    </row>
    <row r="44" spans="1:17" s="43" customFormat="1" x14ac:dyDescent="0.2">
      <c r="A44" s="36"/>
      <c r="B44" s="35"/>
      <c r="C44" s="35"/>
      <c r="D44" s="36"/>
      <c r="E44" s="36"/>
      <c r="F44" s="36"/>
      <c r="G44" s="38"/>
      <c r="H44" s="38"/>
      <c r="I44" s="38"/>
      <c r="J44" s="38"/>
      <c r="K44" s="50"/>
      <c r="L44" s="29"/>
    </row>
    <row r="45" spans="1:17" s="51" customFormat="1" x14ac:dyDescent="0.2">
      <c r="A45" s="36"/>
      <c r="B45" s="35"/>
      <c r="C45" s="35"/>
      <c r="D45" s="36"/>
      <c r="E45" s="36"/>
      <c r="F45" s="36"/>
      <c r="G45" s="38"/>
      <c r="H45" s="38"/>
      <c r="I45" s="38"/>
      <c r="J45" s="38"/>
      <c r="K45" s="50"/>
      <c r="L45" s="32"/>
    </row>
    <row r="46" spans="1:17" s="51" customFormat="1" x14ac:dyDescent="0.2">
      <c r="A46" s="36"/>
      <c r="B46" s="35"/>
      <c r="C46" s="35"/>
      <c r="D46" s="36"/>
      <c r="E46" s="36"/>
      <c r="F46" s="36"/>
      <c r="G46" s="38"/>
      <c r="H46" s="38"/>
      <c r="I46" s="38"/>
      <c r="J46" s="38"/>
      <c r="K46" s="50"/>
      <c r="L46" s="32"/>
    </row>
    <row r="47" spans="1:17" s="51" customFormat="1" x14ac:dyDescent="0.2">
      <c r="A47" s="36"/>
      <c r="B47" s="35"/>
      <c r="C47" s="35"/>
      <c r="D47" s="36"/>
      <c r="E47" s="36"/>
      <c r="F47" s="36"/>
      <c r="G47" s="38"/>
      <c r="H47" s="38"/>
      <c r="I47" s="38"/>
      <c r="J47" s="38"/>
      <c r="K47" s="50"/>
      <c r="L47" s="32"/>
    </row>
    <row r="48" spans="1:17" s="51" customFormat="1" x14ac:dyDescent="0.2">
      <c r="A48" s="36"/>
      <c r="B48" s="35"/>
      <c r="C48" s="35"/>
      <c r="D48" s="36"/>
      <c r="E48" s="36"/>
      <c r="F48" s="36"/>
      <c r="G48" s="38"/>
      <c r="H48" s="38"/>
      <c r="I48" s="38"/>
      <c r="J48" s="38"/>
      <c r="K48" s="50"/>
      <c r="L48" s="32"/>
    </row>
    <row r="49" spans="1:12" s="51" customFormat="1" x14ac:dyDescent="0.2">
      <c r="A49" s="36"/>
      <c r="B49" s="35"/>
      <c r="C49" s="35"/>
      <c r="D49" s="36"/>
      <c r="E49" s="36"/>
      <c r="F49" s="36"/>
      <c r="G49" s="38"/>
      <c r="H49" s="38"/>
      <c r="I49" s="38"/>
      <c r="J49" s="38"/>
      <c r="K49" s="50"/>
      <c r="L49" s="32"/>
    </row>
  </sheetData>
  <mergeCells count="40"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A26:K26"/>
    <mergeCell ref="B27:C27"/>
    <mergeCell ref="B28:C28"/>
    <mergeCell ref="B29:C29"/>
    <mergeCell ref="B30:C30"/>
    <mergeCell ref="A31:K31"/>
    <mergeCell ref="B20:C20"/>
    <mergeCell ref="B21:C21"/>
    <mergeCell ref="B22:C22"/>
    <mergeCell ref="B23:C23"/>
    <mergeCell ref="B24:C24"/>
    <mergeCell ref="B25:C25"/>
    <mergeCell ref="B14:C14"/>
    <mergeCell ref="B15:C15"/>
    <mergeCell ref="A16:K16"/>
    <mergeCell ref="B17:C17"/>
    <mergeCell ref="B18:C18"/>
    <mergeCell ref="B19:C19"/>
    <mergeCell ref="A8:K8"/>
    <mergeCell ref="B9:C9"/>
    <mergeCell ref="B10:C10"/>
    <mergeCell ref="B11:C11"/>
    <mergeCell ref="B12:C12"/>
    <mergeCell ref="B13:C13"/>
    <mergeCell ref="A1:K1"/>
    <mergeCell ref="A2:K2"/>
    <mergeCell ref="A3:K3"/>
    <mergeCell ref="A4:K4"/>
    <mergeCell ref="A5:K5"/>
    <mergeCell ref="B7:C7"/>
    <mergeCell ref="E7: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9" workbookViewId="0">
      <selection activeCell="O25" sqref="O25"/>
    </sheetView>
  </sheetViews>
  <sheetFormatPr defaultRowHeight="12.75" x14ac:dyDescent="0.2"/>
  <cols>
    <col min="1" max="1" width="3.42578125" style="36" customWidth="1"/>
    <col min="2" max="2" width="24.140625" style="35" customWidth="1"/>
    <col min="3" max="3" width="21" style="35" customWidth="1"/>
    <col min="4" max="4" width="7.7109375" style="36" customWidth="1"/>
    <col min="5" max="5" width="4" style="36" customWidth="1"/>
    <col min="6" max="6" width="4.42578125" style="36" customWidth="1"/>
    <col min="7" max="7" width="5" style="38" customWidth="1"/>
    <col min="8" max="8" width="4.85546875" style="38" customWidth="1"/>
    <col min="9" max="9" width="5.5703125" style="38" customWidth="1"/>
    <col min="10" max="10" width="4" style="38" customWidth="1"/>
    <col min="11" max="11" width="5.140625" style="50" customWidth="1"/>
    <col min="12" max="12" width="11.140625" style="32" customWidth="1"/>
    <col min="13" max="13" width="4" style="33" bestFit="1" customWidth="1"/>
    <col min="14" max="14" width="4.5703125" style="33" bestFit="1" customWidth="1"/>
    <col min="15" max="15" width="9.140625" style="33"/>
    <col min="16" max="16" width="1.42578125" style="33" customWidth="1"/>
    <col min="17" max="21" width="9.140625" style="33" hidden="1" customWidth="1"/>
    <col min="22" max="16384" width="9.140625" style="33"/>
  </cols>
  <sheetData>
    <row r="1" spans="1:17" s="30" customFormat="1" ht="24.95" customHeight="1" x14ac:dyDescent="0.2">
      <c r="A1" s="210" t="s">
        <v>284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9"/>
    </row>
    <row r="2" spans="1:17" s="30" customFormat="1" ht="15" customHeight="1" x14ac:dyDescent="0.2">
      <c r="A2" s="213" t="s">
        <v>195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9"/>
    </row>
    <row r="3" spans="1:17" s="30" customFormat="1" ht="27" customHeight="1" x14ac:dyDescent="0.2">
      <c r="A3" s="213" t="s">
        <v>196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9"/>
    </row>
    <row r="4" spans="1:17" s="30" customFormat="1" ht="37.5" customHeight="1" x14ac:dyDescent="0.2">
      <c r="A4" s="233" t="s">
        <v>197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  <c r="L4" s="29"/>
    </row>
    <row r="5" spans="1:17" ht="55.5" customHeight="1" x14ac:dyDescent="0.2">
      <c r="A5" s="233" t="s">
        <v>198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7" x14ac:dyDescent="0.2">
      <c r="A6" s="34"/>
      <c r="B6" s="35" t="s">
        <v>199</v>
      </c>
      <c r="E6" s="37"/>
      <c r="F6" s="37"/>
      <c r="K6" s="39"/>
    </row>
    <row r="7" spans="1:17" s="31" customFormat="1" ht="51.75" customHeight="1" thickBot="1" x14ac:dyDescent="0.25">
      <c r="A7" s="152"/>
      <c r="B7" s="219" t="s">
        <v>200</v>
      </c>
      <c r="C7" s="219"/>
      <c r="D7" s="143"/>
      <c r="E7" s="220" t="s">
        <v>201</v>
      </c>
      <c r="F7" s="220"/>
      <c r="G7" s="153" t="s">
        <v>202</v>
      </c>
      <c r="H7" s="153" t="s">
        <v>203</v>
      </c>
      <c r="I7" s="153" t="s">
        <v>204</v>
      </c>
      <c r="J7" s="153" t="s">
        <v>205</v>
      </c>
      <c r="K7" s="154" t="s">
        <v>206</v>
      </c>
      <c r="L7" s="40"/>
      <c r="M7" s="40"/>
    </row>
    <row r="8" spans="1:17" s="43" customFormat="1" ht="15" customHeight="1" thickBot="1" x14ac:dyDescent="0.25">
      <c r="A8" s="221" t="s">
        <v>207</v>
      </c>
      <c r="B8" s="236"/>
      <c r="C8" s="236"/>
      <c r="D8" s="236"/>
      <c r="E8" s="236"/>
      <c r="F8" s="236"/>
      <c r="G8" s="236"/>
      <c r="H8" s="236"/>
      <c r="I8" s="236"/>
      <c r="J8" s="236"/>
      <c r="K8" s="237"/>
      <c r="L8" s="41"/>
      <c r="M8" s="42"/>
      <c r="N8" s="42"/>
      <c r="O8" s="42"/>
      <c r="P8" s="42"/>
      <c r="Q8" s="30"/>
    </row>
    <row r="9" spans="1:17" s="43" customFormat="1" ht="76.5" customHeight="1" x14ac:dyDescent="0.2">
      <c r="A9" s="146">
        <v>1</v>
      </c>
      <c r="B9" s="224" t="s">
        <v>285</v>
      </c>
      <c r="C9" s="224"/>
      <c r="D9" s="147" t="s">
        <v>286</v>
      </c>
      <c r="E9" s="147">
        <v>13</v>
      </c>
      <c r="F9" s="147" t="s">
        <v>234</v>
      </c>
      <c r="G9" s="155"/>
      <c r="H9" s="155"/>
      <c r="I9" s="44">
        <f>E9*G9</f>
        <v>0</v>
      </c>
      <c r="J9" s="44">
        <f>E9*H9</f>
        <v>0</v>
      </c>
      <c r="K9" s="45">
        <f>I9+J9</f>
        <v>0</v>
      </c>
      <c r="L9" s="41"/>
      <c r="M9" s="42"/>
      <c r="N9" s="42"/>
      <c r="O9" s="42"/>
      <c r="P9" s="42"/>
      <c r="Q9" s="30"/>
    </row>
    <row r="10" spans="1:17" s="43" customFormat="1" x14ac:dyDescent="0.2">
      <c r="A10" s="146">
        <v>2</v>
      </c>
      <c r="B10" s="224" t="s">
        <v>408</v>
      </c>
      <c r="C10" s="224"/>
      <c r="D10" s="147" t="s">
        <v>409</v>
      </c>
      <c r="E10" s="147">
        <v>1</v>
      </c>
      <c r="F10" s="147" t="s">
        <v>234</v>
      </c>
      <c r="G10" s="155"/>
      <c r="H10" s="155"/>
      <c r="I10" s="44">
        <f>E10*G10</f>
        <v>0</v>
      </c>
      <c r="J10" s="44">
        <f>E10*H10</f>
        <v>0</v>
      </c>
      <c r="K10" s="45">
        <f>I10+J10</f>
        <v>0</v>
      </c>
      <c r="L10" s="41"/>
      <c r="M10" s="42"/>
      <c r="N10" s="42"/>
      <c r="O10" s="42"/>
      <c r="P10" s="42"/>
      <c r="Q10" s="30"/>
    </row>
    <row r="11" spans="1:17" s="43" customFormat="1" x14ac:dyDescent="0.2">
      <c r="A11" s="146">
        <v>3</v>
      </c>
      <c r="B11" s="224" t="s">
        <v>410</v>
      </c>
      <c r="C11" s="224"/>
      <c r="D11" s="147" t="s">
        <v>411</v>
      </c>
      <c r="E11" s="147">
        <v>2</v>
      </c>
      <c r="F11" s="147" t="s">
        <v>234</v>
      </c>
      <c r="G11" s="155"/>
      <c r="H11" s="155"/>
      <c r="I11" s="44">
        <f>E11*G11</f>
        <v>0</v>
      </c>
      <c r="J11" s="44">
        <f>E11*H11</f>
        <v>0</v>
      </c>
      <c r="K11" s="45">
        <f>I11+J11</f>
        <v>0</v>
      </c>
      <c r="L11" s="41"/>
      <c r="M11" s="42"/>
      <c r="N11" s="42"/>
      <c r="O11" s="42"/>
      <c r="P11" s="42"/>
      <c r="Q11" s="30"/>
    </row>
    <row r="12" spans="1:17" s="43" customFormat="1" ht="13.5" thickBot="1" x14ac:dyDescent="0.25">
      <c r="A12" s="146">
        <f>A9+1</f>
        <v>2</v>
      </c>
      <c r="B12" s="238" t="s">
        <v>287</v>
      </c>
      <c r="C12" s="238"/>
      <c r="D12" s="143"/>
      <c r="E12" s="143">
        <v>7</v>
      </c>
      <c r="F12" s="143" t="s">
        <v>14</v>
      </c>
      <c r="G12" s="159"/>
      <c r="H12" s="159"/>
      <c r="I12" s="44">
        <f>E12*G12</f>
        <v>0</v>
      </c>
      <c r="J12" s="44">
        <f>E12*H12</f>
        <v>0</v>
      </c>
      <c r="K12" s="45">
        <f>I12+J12</f>
        <v>0</v>
      </c>
      <c r="L12" s="41"/>
      <c r="M12" s="42"/>
      <c r="N12" s="42"/>
      <c r="O12" s="42"/>
      <c r="P12" s="42"/>
      <c r="Q12" s="30"/>
    </row>
    <row r="13" spans="1:17" s="30" customFormat="1" ht="12" customHeight="1" thickBot="1" x14ac:dyDescent="0.25">
      <c r="A13" s="221" t="s">
        <v>288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6"/>
      <c r="L13" s="29"/>
    </row>
    <row r="14" spans="1:17" s="30" customFormat="1" x14ac:dyDescent="0.2">
      <c r="A14" s="146">
        <f>A12+1</f>
        <v>3</v>
      </c>
      <c r="B14" s="239" t="s">
        <v>289</v>
      </c>
      <c r="C14" s="239"/>
      <c r="D14" s="147"/>
      <c r="E14" s="147">
        <v>8</v>
      </c>
      <c r="F14" s="147" t="s">
        <v>11</v>
      </c>
      <c r="G14" s="171"/>
      <c r="H14" s="171"/>
      <c r="I14" s="44">
        <f>E14*G14</f>
        <v>0</v>
      </c>
      <c r="J14" s="44">
        <f>E14*H14</f>
        <v>0</v>
      </c>
      <c r="K14" s="45">
        <f>I14+J14</f>
        <v>0</v>
      </c>
      <c r="L14" s="29"/>
    </row>
    <row r="15" spans="1:17" s="30" customFormat="1" x14ac:dyDescent="0.2">
      <c r="A15" s="146">
        <f>A14+1</f>
        <v>4</v>
      </c>
      <c r="B15" s="239" t="s">
        <v>412</v>
      </c>
      <c r="C15" s="239"/>
      <c r="D15" s="147"/>
      <c r="E15" s="147">
        <v>1</v>
      </c>
      <c r="F15" s="147" t="s">
        <v>11</v>
      </c>
      <c r="G15" s="171"/>
      <c r="H15" s="171"/>
      <c r="I15" s="44">
        <f t="shared" ref="I15:I23" si="0">E15*G15</f>
        <v>0</v>
      </c>
      <c r="J15" s="44">
        <f t="shared" ref="J15:J23" si="1">E15*H15</f>
        <v>0</v>
      </c>
      <c r="K15" s="45">
        <f t="shared" ref="K15:K23" si="2">I15+J15</f>
        <v>0</v>
      </c>
      <c r="L15" s="29"/>
    </row>
    <row r="16" spans="1:17" s="30" customFormat="1" x14ac:dyDescent="0.2">
      <c r="A16" s="146">
        <f t="shared" ref="A16:A23" si="3">A15+1</f>
        <v>5</v>
      </c>
      <c r="B16" s="239" t="s">
        <v>413</v>
      </c>
      <c r="C16" s="239"/>
      <c r="D16" s="147"/>
      <c r="E16" s="147">
        <v>1</v>
      </c>
      <c r="F16" s="147" t="s">
        <v>11</v>
      </c>
      <c r="G16" s="171"/>
      <c r="H16" s="171"/>
      <c r="I16" s="44">
        <f t="shared" si="0"/>
        <v>0</v>
      </c>
      <c r="J16" s="44">
        <f t="shared" si="1"/>
        <v>0</v>
      </c>
      <c r="K16" s="45">
        <f t="shared" si="2"/>
        <v>0</v>
      </c>
      <c r="L16" s="29"/>
    </row>
    <row r="17" spans="1:17" s="30" customFormat="1" x14ac:dyDescent="0.2">
      <c r="A17" s="146">
        <f t="shared" si="3"/>
        <v>6</v>
      </c>
      <c r="B17" s="239" t="s">
        <v>414</v>
      </c>
      <c r="C17" s="239"/>
      <c r="D17" s="147"/>
      <c r="E17" s="147">
        <v>1</v>
      </c>
      <c r="F17" s="147" t="s">
        <v>11</v>
      </c>
      <c r="G17" s="171"/>
      <c r="H17" s="171"/>
      <c r="I17" s="44">
        <f t="shared" si="0"/>
        <v>0</v>
      </c>
      <c r="J17" s="44">
        <f t="shared" si="1"/>
        <v>0</v>
      </c>
      <c r="K17" s="45">
        <f t="shared" si="2"/>
        <v>0</v>
      </c>
      <c r="L17" s="29"/>
    </row>
    <row r="18" spans="1:17" s="30" customFormat="1" x14ac:dyDescent="0.2">
      <c r="A18" s="146">
        <f t="shared" si="3"/>
        <v>7</v>
      </c>
      <c r="B18" s="239" t="s">
        <v>415</v>
      </c>
      <c r="C18" s="239"/>
      <c r="D18" s="147"/>
      <c r="E18" s="147">
        <v>2</v>
      </c>
      <c r="F18" s="147" t="s">
        <v>11</v>
      </c>
      <c r="G18" s="171"/>
      <c r="H18" s="171"/>
      <c r="I18" s="44">
        <f t="shared" si="0"/>
        <v>0</v>
      </c>
      <c r="J18" s="44">
        <f t="shared" si="1"/>
        <v>0</v>
      </c>
      <c r="K18" s="45">
        <f t="shared" si="2"/>
        <v>0</v>
      </c>
      <c r="L18" s="29"/>
    </row>
    <row r="19" spans="1:17" s="30" customFormat="1" x14ac:dyDescent="0.2">
      <c r="A19" s="146">
        <f t="shared" si="3"/>
        <v>8</v>
      </c>
      <c r="B19" s="239" t="s">
        <v>416</v>
      </c>
      <c r="C19" s="239"/>
      <c r="D19" s="147"/>
      <c r="E19" s="147">
        <v>2</v>
      </c>
      <c r="F19" s="147" t="s">
        <v>11</v>
      </c>
      <c r="G19" s="171"/>
      <c r="H19" s="171"/>
      <c r="I19" s="44">
        <f t="shared" si="0"/>
        <v>0</v>
      </c>
      <c r="J19" s="44">
        <f t="shared" si="1"/>
        <v>0</v>
      </c>
      <c r="K19" s="45">
        <f t="shared" si="2"/>
        <v>0</v>
      </c>
      <c r="L19" s="29"/>
    </row>
    <row r="20" spans="1:17" s="30" customFormat="1" x14ac:dyDescent="0.2">
      <c r="A20" s="146">
        <f t="shared" si="3"/>
        <v>9</v>
      </c>
      <c r="B20" s="239" t="s">
        <v>417</v>
      </c>
      <c r="C20" s="239"/>
      <c r="D20" s="147"/>
      <c r="E20" s="147">
        <v>1</v>
      </c>
      <c r="F20" s="147" t="s">
        <v>11</v>
      </c>
      <c r="G20" s="171"/>
      <c r="H20" s="171"/>
      <c r="I20" s="44">
        <f t="shared" si="0"/>
        <v>0</v>
      </c>
      <c r="J20" s="44">
        <f t="shared" si="1"/>
        <v>0</v>
      </c>
      <c r="K20" s="45">
        <f t="shared" si="2"/>
        <v>0</v>
      </c>
      <c r="L20" s="29"/>
    </row>
    <row r="21" spans="1:17" s="30" customFormat="1" x14ac:dyDescent="0.2">
      <c r="A21" s="146">
        <f t="shared" si="3"/>
        <v>10</v>
      </c>
      <c r="B21" s="239" t="s">
        <v>418</v>
      </c>
      <c r="C21" s="239"/>
      <c r="D21" s="147"/>
      <c r="E21" s="147">
        <v>1</v>
      </c>
      <c r="F21" s="147" t="s">
        <v>11</v>
      </c>
      <c r="G21" s="171"/>
      <c r="H21" s="171"/>
      <c r="I21" s="44">
        <f t="shared" si="0"/>
        <v>0</v>
      </c>
      <c r="J21" s="44">
        <f t="shared" si="1"/>
        <v>0</v>
      </c>
      <c r="K21" s="45">
        <f t="shared" si="2"/>
        <v>0</v>
      </c>
      <c r="L21" s="29"/>
    </row>
    <row r="22" spans="1:17" s="30" customFormat="1" x14ac:dyDescent="0.2">
      <c r="A22" s="146">
        <f t="shared" si="3"/>
        <v>11</v>
      </c>
      <c r="B22" s="239" t="s">
        <v>419</v>
      </c>
      <c r="C22" s="239"/>
      <c r="D22" s="147"/>
      <c r="E22" s="147">
        <v>1</v>
      </c>
      <c r="F22" s="147" t="s">
        <v>11</v>
      </c>
      <c r="G22" s="171"/>
      <c r="H22" s="171"/>
      <c r="I22" s="44">
        <f t="shared" si="0"/>
        <v>0</v>
      </c>
      <c r="J22" s="44">
        <f t="shared" si="1"/>
        <v>0</v>
      </c>
      <c r="K22" s="45">
        <f t="shared" si="2"/>
        <v>0</v>
      </c>
      <c r="L22" s="29"/>
    </row>
    <row r="23" spans="1:17" s="30" customFormat="1" ht="24.75" customHeight="1" thickBot="1" x14ac:dyDescent="0.25">
      <c r="A23" s="146">
        <f t="shared" si="3"/>
        <v>12</v>
      </c>
      <c r="B23" s="239" t="s">
        <v>290</v>
      </c>
      <c r="C23" s="239"/>
      <c r="D23" s="147" t="s">
        <v>411</v>
      </c>
      <c r="E23" s="147">
        <v>1</v>
      </c>
      <c r="F23" s="147" t="s">
        <v>11</v>
      </c>
      <c r="G23" s="171"/>
      <c r="H23" s="171"/>
      <c r="I23" s="44">
        <f t="shared" si="0"/>
        <v>0</v>
      </c>
      <c r="J23" s="44">
        <f t="shared" si="1"/>
        <v>0</v>
      </c>
      <c r="K23" s="45">
        <f t="shared" si="2"/>
        <v>0</v>
      </c>
      <c r="L23" s="29"/>
    </row>
    <row r="24" spans="1:17" s="30" customFormat="1" ht="13.5" thickBot="1" x14ac:dyDescent="0.25">
      <c r="A24" s="221" t="s">
        <v>224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  <c r="L24" s="33"/>
      <c r="M24" s="46"/>
    </row>
    <row r="25" spans="1:17" s="30" customFormat="1" ht="46.5" customHeight="1" thickBot="1" x14ac:dyDescent="0.25">
      <c r="A25" s="144">
        <f>A23+1</f>
        <v>13</v>
      </c>
      <c r="B25" s="241" t="s">
        <v>291</v>
      </c>
      <c r="C25" s="241"/>
      <c r="D25" s="145"/>
      <c r="E25" s="145">
        <v>4</v>
      </c>
      <c r="F25" s="145" t="s">
        <v>11</v>
      </c>
      <c r="G25" s="162"/>
      <c r="H25" s="162"/>
      <c r="I25" s="179">
        <f>E25*G25</f>
        <v>0</v>
      </c>
      <c r="J25" s="179">
        <f>E25*H25</f>
        <v>0</v>
      </c>
      <c r="K25" s="180">
        <f>I25+J25</f>
        <v>0</v>
      </c>
      <c r="L25" s="33"/>
      <c r="M25" s="46"/>
    </row>
    <row r="26" spans="1:17" s="43" customFormat="1" ht="13.5" thickBot="1" x14ac:dyDescent="0.25">
      <c r="A26" s="221" t="s">
        <v>227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6"/>
      <c r="L26" s="47"/>
      <c r="M26" s="42"/>
      <c r="N26" s="42"/>
      <c r="O26" s="42"/>
      <c r="P26" s="42"/>
      <c r="Q26" s="30"/>
    </row>
    <row r="27" spans="1:17" s="43" customFormat="1" ht="41.25" customHeight="1" x14ac:dyDescent="0.2">
      <c r="A27" s="144">
        <f>A25+1</f>
        <v>14</v>
      </c>
      <c r="B27" s="242" t="s">
        <v>292</v>
      </c>
      <c r="C27" s="242"/>
      <c r="D27" s="145"/>
      <c r="E27" s="145">
        <v>1</v>
      </c>
      <c r="F27" s="145" t="s">
        <v>226</v>
      </c>
      <c r="G27" s="162"/>
      <c r="H27" s="162"/>
      <c r="I27" s="179">
        <f>E27*G27</f>
        <v>0</v>
      </c>
      <c r="J27" s="179">
        <f>E27*H27</f>
        <v>0</v>
      </c>
      <c r="K27" s="180">
        <f>I27+J27</f>
        <v>0</v>
      </c>
      <c r="L27" s="47"/>
      <c r="M27" s="42"/>
      <c r="N27" s="42"/>
      <c r="O27" s="42"/>
      <c r="P27" s="42"/>
      <c r="Q27" s="30"/>
    </row>
    <row r="28" spans="1:17" s="43" customFormat="1" x14ac:dyDescent="0.2">
      <c r="A28" s="146">
        <f>A27+1</f>
        <v>15</v>
      </c>
      <c r="B28" s="240" t="s">
        <v>293</v>
      </c>
      <c r="C28" s="240"/>
      <c r="D28" s="147"/>
      <c r="E28" s="147">
        <v>1</v>
      </c>
      <c r="F28" s="147" t="s">
        <v>226</v>
      </c>
      <c r="G28" s="163"/>
      <c r="H28" s="163"/>
      <c r="I28" s="179">
        <f>E28*G28</f>
        <v>0</v>
      </c>
      <c r="J28" s="179">
        <f>E28*H28</f>
        <v>0</v>
      </c>
      <c r="K28" s="180">
        <f>I28+J28</f>
        <v>0</v>
      </c>
      <c r="L28" s="47"/>
      <c r="M28" s="42"/>
      <c r="N28" s="42"/>
      <c r="O28" s="42"/>
      <c r="P28" s="42"/>
      <c r="Q28" s="30"/>
    </row>
    <row r="29" spans="1:17" s="43" customFormat="1" x14ac:dyDescent="0.2">
      <c r="A29" s="146">
        <f>A28+1</f>
        <v>16</v>
      </c>
      <c r="B29" s="240" t="s">
        <v>294</v>
      </c>
      <c r="C29" s="240"/>
      <c r="D29" s="147"/>
      <c r="E29" s="147">
        <v>1</v>
      </c>
      <c r="F29" s="147" t="s">
        <v>226</v>
      </c>
      <c r="G29" s="52"/>
      <c r="H29" s="52"/>
      <c r="I29" s="179">
        <f>E29*G29</f>
        <v>0</v>
      </c>
      <c r="J29" s="179">
        <f>E29*H29</f>
        <v>0</v>
      </c>
      <c r="K29" s="180">
        <f>I29+J29</f>
        <v>0</v>
      </c>
      <c r="L29" s="47"/>
      <c r="M29" s="42"/>
      <c r="N29" s="42"/>
      <c r="O29" s="42"/>
      <c r="P29" s="42"/>
      <c r="Q29" s="30"/>
    </row>
    <row r="30" spans="1:17" s="43" customFormat="1" ht="13.5" thickBot="1" x14ac:dyDescent="0.25">
      <c r="A30" s="164"/>
      <c r="B30" s="165" t="s">
        <v>230</v>
      </c>
      <c r="C30" s="48"/>
      <c r="D30" s="167"/>
      <c r="E30" s="167"/>
      <c r="F30" s="167"/>
      <c r="G30" s="49"/>
      <c r="H30" s="49"/>
      <c r="I30" s="169">
        <f>SUM(I9:I29)</f>
        <v>0</v>
      </c>
      <c r="J30" s="169">
        <f>SUM(J9:J29)</f>
        <v>0</v>
      </c>
      <c r="K30" s="170">
        <f>SUM(K9:K29)</f>
        <v>0</v>
      </c>
      <c r="L30" s="33"/>
      <c r="M30" s="42"/>
      <c r="N30" s="42"/>
      <c r="O30" s="42"/>
      <c r="P30" s="42"/>
      <c r="Q30" s="30"/>
    </row>
    <row r="31" spans="1:17" s="43" customFormat="1" ht="24.75" customHeight="1" x14ac:dyDescent="0.2">
      <c r="A31" s="36"/>
      <c r="B31" s="35"/>
      <c r="C31" s="35"/>
      <c r="D31" s="36"/>
      <c r="E31" s="36"/>
      <c r="F31" s="36"/>
      <c r="G31" s="38"/>
      <c r="H31" s="38"/>
      <c r="I31" s="38"/>
      <c r="J31" s="38"/>
      <c r="K31" s="50"/>
      <c r="L31" s="33"/>
      <c r="M31" s="42"/>
      <c r="N31" s="42"/>
      <c r="O31" s="42"/>
      <c r="P31" s="42"/>
      <c r="Q31" s="30"/>
    </row>
    <row r="32" spans="1:17" s="43" customFormat="1" ht="36" customHeight="1" x14ac:dyDescent="0.2">
      <c r="A32" s="36"/>
      <c r="B32" s="35"/>
      <c r="C32" s="35"/>
      <c r="D32" s="36"/>
      <c r="E32" s="36"/>
      <c r="F32" s="36"/>
      <c r="G32" s="38"/>
      <c r="H32" s="38"/>
      <c r="I32" s="38"/>
      <c r="J32" s="38"/>
      <c r="K32" s="50"/>
      <c r="L32" s="33"/>
    </row>
    <row r="33" spans="1:12" s="43" customFormat="1" x14ac:dyDescent="0.2">
      <c r="A33" s="36"/>
      <c r="B33" s="35"/>
      <c r="C33" s="35"/>
      <c r="D33" s="36"/>
      <c r="E33" s="36"/>
      <c r="F33" s="36"/>
      <c r="G33" s="38"/>
      <c r="H33" s="38"/>
      <c r="I33" s="38"/>
      <c r="J33" s="38"/>
      <c r="K33" s="50"/>
      <c r="L33" s="29"/>
    </row>
    <row r="34" spans="1:12" s="51" customFormat="1" x14ac:dyDescent="0.2">
      <c r="A34" s="36"/>
      <c r="B34" s="35"/>
      <c r="C34" s="35"/>
      <c r="D34" s="36"/>
      <c r="E34" s="36"/>
      <c r="F34" s="36"/>
      <c r="G34" s="38"/>
      <c r="H34" s="38"/>
      <c r="I34" s="38"/>
      <c r="J34" s="38"/>
      <c r="K34" s="50"/>
      <c r="L34" s="32"/>
    </row>
    <row r="35" spans="1:12" s="51" customFormat="1" x14ac:dyDescent="0.2">
      <c r="A35" s="36"/>
      <c r="B35" s="35"/>
      <c r="C35" s="35"/>
      <c r="D35" s="36"/>
      <c r="E35" s="36"/>
      <c r="F35" s="36"/>
      <c r="G35" s="38"/>
      <c r="H35" s="38"/>
      <c r="I35" s="38"/>
      <c r="J35" s="38"/>
      <c r="K35" s="50"/>
      <c r="L35" s="32"/>
    </row>
    <row r="36" spans="1:12" s="51" customFormat="1" x14ac:dyDescent="0.2">
      <c r="A36" s="36"/>
      <c r="B36" s="35"/>
      <c r="C36" s="35"/>
      <c r="D36" s="36"/>
      <c r="E36" s="36"/>
      <c r="F36" s="36"/>
      <c r="G36" s="38"/>
      <c r="H36" s="38"/>
      <c r="I36" s="38"/>
      <c r="J36" s="38"/>
      <c r="K36" s="50"/>
      <c r="L36" s="32"/>
    </row>
    <row r="37" spans="1:12" s="51" customFormat="1" x14ac:dyDescent="0.2">
      <c r="A37" s="36"/>
      <c r="B37" s="35"/>
      <c r="C37" s="35"/>
      <c r="D37" s="36"/>
      <c r="E37" s="36"/>
      <c r="F37" s="36"/>
      <c r="G37" s="38"/>
      <c r="H37" s="38"/>
      <c r="I37" s="38"/>
      <c r="J37" s="38"/>
      <c r="K37" s="50"/>
      <c r="L37" s="32"/>
    </row>
    <row r="38" spans="1:12" s="51" customFormat="1" x14ac:dyDescent="0.2">
      <c r="A38" s="36"/>
      <c r="B38" s="35"/>
      <c r="C38" s="35"/>
      <c r="D38" s="36"/>
      <c r="E38" s="36"/>
      <c r="F38" s="36"/>
      <c r="G38" s="38"/>
      <c r="H38" s="38"/>
      <c r="I38" s="38"/>
      <c r="J38" s="38"/>
      <c r="K38" s="50"/>
      <c r="L38" s="32"/>
    </row>
  </sheetData>
  <mergeCells count="29">
    <mergeCell ref="A26:K26"/>
    <mergeCell ref="B27:C27"/>
    <mergeCell ref="B28:C28"/>
    <mergeCell ref="B29:C29"/>
    <mergeCell ref="B20:C20"/>
    <mergeCell ref="B21:C21"/>
    <mergeCell ref="B22:C22"/>
    <mergeCell ref="B23:C23"/>
    <mergeCell ref="A24:K24"/>
    <mergeCell ref="B25:C25"/>
    <mergeCell ref="B14:C14"/>
    <mergeCell ref="B15:C15"/>
    <mergeCell ref="B16:C16"/>
    <mergeCell ref="B17:C17"/>
    <mergeCell ref="B18:C18"/>
    <mergeCell ref="B19:C19"/>
    <mergeCell ref="A8:K8"/>
    <mergeCell ref="B9:C9"/>
    <mergeCell ref="B10:C10"/>
    <mergeCell ref="B11:C11"/>
    <mergeCell ref="B12:C12"/>
    <mergeCell ref="A13:K13"/>
    <mergeCell ref="A1:K1"/>
    <mergeCell ref="A2:K2"/>
    <mergeCell ref="A3:K3"/>
    <mergeCell ref="A4:K4"/>
    <mergeCell ref="A5:K5"/>
    <mergeCell ref="B7:C7"/>
    <mergeCell ref="E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topLeftCell="A46" zoomScaleNormal="100" zoomScaleSheetLayoutView="90" workbookViewId="0">
      <selection activeCell="K60" sqref="K60"/>
    </sheetView>
  </sheetViews>
  <sheetFormatPr defaultRowHeight="11.25" x14ac:dyDescent="0.2"/>
  <cols>
    <col min="1" max="1" width="7.140625" style="115" customWidth="1"/>
    <col min="2" max="2" width="81.28515625" style="120" customWidth="1"/>
    <col min="3" max="3" width="7.140625" style="53" customWidth="1"/>
    <col min="4" max="4" width="9.5703125" style="118" customWidth="1"/>
    <col min="5" max="5" width="9.140625" style="53" customWidth="1"/>
    <col min="6" max="6" width="10.7109375" style="53" customWidth="1"/>
    <col min="7" max="7" width="16.7109375" style="53" customWidth="1"/>
    <col min="8" max="8" width="15.28515625" style="53" customWidth="1"/>
    <col min="9" max="9" width="21.28515625" style="53" customWidth="1"/>
    <col min="10" max="11" width="12.140625" style="53" bestFit="1" customWidth="1"/>
    <col min="12" max="16384" width="9.140625" style="53"/>
  </cols>
  <sheetData>
    <row r="1" spans="1:11" ht="15" customHeight="1" x14ac:dyDescent="0.25">
      <c r="A1" s="247" t="s">
        <v>420</v>
      </c>
      <c r="B1" s="248"/>
      <c r="C1" s="248"/>
      <c r="D1" s="248"/>
      <c r="E1" s="248"/>
      <c r="F1" s="248"/>
      <c r="G1" s="248"/>
      <c r="H1" s="248"/>
      <c r="I1" s="249"/>
    </row>
    <row r="2" spans="1:11" ht="11.25" hidden="1" customHeight="1" x14ac:dyDescent="0.2">
      <c r="A2" s="54"/>
      <c r="B2" s="55"/>
      <c r="C2" s="56"/>
      <c r="D2" s="57"/>
      <c r="E2" s="56"/>
      <c r="F2" s="56"/>
      <c r="G2" s="58"/>
      <c r="H2" s="58"/>
      <c r="I2" s="59"/>
    </row>
    <row r="3" spans="1:11" ht="15.75" x14ac:dyDescent="0.25">
      <c r="A3" s="54"/>
      <c r="B3" s="60"/>
      <c r="C3" s="61"/>
      <c r="D3" s="62"/>
      <c r="E3" s="61"/>
      <c r="F3" s="61"/>
      <c r="G3" s="250"/>
      <c r="H3" s="250"/>
      <c r="I3" s="251"/>
    </row>
    <row r="4" spans="1:11" s="185" customFormat="1" ht="15.75" x14ac:dyDescent="0.25">
      <c r="A4" s="183"/>
      <c r="B4" s="184" t="s">
        <v>421</v>
      </c>
      <c r="C4" s="61"/>
      <c r="D4" s="62"/>
      <c r="E4" s="61"/>
      <c r="F4" s="61"/>
      <c r="G4" s="250"/>
      <c r="H4" s="250"/>
      <c r="I4" s="251"/>
    </row>
    <row r="5" spans="1:11" s="185" customFormat="1" ht="0.75" customHeight="1" thickBot="1" x14ac:dyDescent="0.3">
      <c r="A5" s="186"/>
      <c r="B5" s="184"/>
      <c r="C5" s="187"/>
      <c r="D5" s="188"/>
      <c r="E5" s="187"/>
      <c r="F5" s="187"/>
      <c r="G5" s="187"/>
      <c r="H5" s="187"/>
      <c r="I5" s="189"/>
    </row>
    <row r="6" spans="1:11" s="68" customFormat="1" ht="23.25" thickBot="1" x14ac:dyDescent="0.3">
      <c r="A6" s="190"/>
      <c r="B6" s="191" t="s">
        <v>306</v>
      </c>
      <c r="C6" s="63" t="s">
        <v>307</v>
      </c>
      <c r="D6" s="64" t="s">
        <v>308</v>
      </c>
      <c r="E6" s="63" t="s">
        <v>309</v>
      </c>
      <c r="F6" s="65" t="s">
        <v>310</v>
      </c>
      <c r="G6" s="63" t="s">
        <v>303</v>
      </c>
      <c r="H6" s="66" t="s">
        <v>304</v>
      </c>
      <c r="I6" s="67" t="s">
        <v>305</v>
      </c>
      <c r="J6" s="252"/>
      <c r="K6" s="252"/>
    </row>
    <row r="7" spans="1:11" s="77" customFormat="1" ht="3" customHeight="1" x14ac:dyDescent="0.2">
      <c r="A7" s="69"/>
      <c r="B7" s="70"/>
      <c r="C7" s="71"/>
      <c r="D7" s="71"/>
      <c r="E7" s="72"/>
      <c r="F7" s="72"/>
      <c r="G7" s="73"/>
      <c r="H7" s="74"/>
      <c r="I7" s="75"/>
      <c r="J7" s="76"/>
      <c r="K7" s="76"/>
    </row>
    <row r="8" spans="1:11" s="77" customFormat="1" ht="25.5" x14ac:dyDescent="0.2">
      <c r="A8" s="78"/>
      <c r="B8" s="79" t="s">
        <v>311</v>
      </c>
      <c r="C8" s="80"/>
      <c r="D8" s="80"/>
      <c r="E8" s="81"/>
      <c r="F8" s="81"/>
      <c r="G8" s="82"/>
      <c r="H8" s="82"/>
      <c r="I8" s="83"/>
      <c r="J8" s="76"/>
      <c r="K8" s="76"/>
    </row>
    <row r="9" spans="1:11" s="91" customFormat="1" ht="14.25" customHeight="1" x14ac:dyDescent="0.25">
      <c r="A9" s="84" t="s">
        <v>312</v>
      </c>
      <c r="B9" s="85" t="s">
        <v>313</v>
      </c>
      <c r="C9" s="86" t="s">
        <v>11</v>
      </c>
      <c r="D9" s="86">
        <v>11</v>
      </c>
      <c r="E9" s="87">
        <v>0</v>
      </c>
      <c r="F9" s="87">
        <v>0</v>
      </c>
      <c r="G9" s="88">
        <f t="shared" ref="G9:G14" si="0">D9*E9</f>
        <v>0</v>
      </c>
      <c r="H9" s="88">
        <f t="shared" ref="H9:H14" si="1">D9*F9</f>
        <v>0</v>
      </c>
      <c r="I9" s="89">
        <f t="shared" ref="I9:I14" si="2">SUM(G9:H9)</f>
        <v>0</v>
      </c>
      <c r="J9" s="90"/>
      <c r="K9" s="90"/>
    </row>
    <row r="10" spans="1:11" s="91" customFormat="1" ht="28.5" customHeight="1" x14ac:dyDescent="0.25">
      <c r="A10" s="84" t="s">
        <v>314</v>
      </c>
      <c r="B10" s="85" t="s">
        <v>315</v>
      </c>
      <c r="C10" s="86" t="s">
        <v>234</v>
      </c>
      <c r="D10" s="86">
        <v>300</v>
      </c>
      <c r="E10" s="87">
        <v>0</v>
      </c>
      <c r="F10" s="87">
        <v>0</v>
      </c>
      <c r="G10" s="88">
        <f t="shared" si="0"/>
        <v>0</v>
      </c>
      <c r="H10" s="88">
        <f t="shared" si="1"/>
        <v>0</v>
      </c>
      <c r="I10" s="89">
        <f t="shared" si="2"/>
        <v>0</v>
      </c>
    </row>
    <row r="11" spans="1:11" s="91" customFormat="1" ht="28.5" customHeight="1" x14ac:dyDescent="0.25">
      <c r="A11" s="84" t="s">
        <v>316</v>
      </c>
      <c r="B11" s="85" t="s">
        <v>422</v>
      </c>
      <c r="C11" s="86" t="s">
        <v>234</v>
      </c>
      <c r="D11" s="86">
        <v>20</v>
      </c>
      <c r="E11" s="87">
        <v>0</v>
      </c>
      <c r="F11" s="87">
        <v>0</v>
      </c>
      <c r="G11" s="88">
        <f t="shared" si="0"/>
        <v>0</v>
      </c>
      <c r="H11" s="88">
        <f t="shared" si="1"/>
        <v>0</v>
      </c>
      <c r="I11" s="89">
        <f t="shared" si="2"/>
        <v>0</v>
      </c>
    </row>
    <row r="12" spans="1:11" s="91" customFormat="1" ht="28.5" customHeight="1" x14ac:dyDescent="0.25">
      <c r="A12" s="84" t="s">
        <v>318</v>
      </c>
      <c r="B12" s="85" t="s">
        <v>423</v>
      </c>
      <c r="C12" s="86" t="s">
        <v>234</v>
      </c>
      <c r="D12" s="86">
        <v>20</v>
      </c>
      <c r="E12" s="87">
        <v>0</v>
      </c>
      <c r="F12" s="87">
        <v>0</v>
      </c>
      <c r="G12" s="88">
        <f t="shared" si="0"/>
        <v>0</v>
      </c>
      <c r="H12" s="88">
        <f t="shared" si="1"/>
        <v>0</v>
      </c>
      <c r="I12" s="89">
        <f t="shared" si="2"/>
        <v>0</v>
      </c>
    </row>
    <row r="13" spans="1:11" s="91" customFormat="1" ht="28.5" customHeight="1" x14ac:dyDescent="0.25">
      <c r="A13" s="84" t="s">
        <v>424</v>
      </c>
      <c r="B13" s="85" t="s">
        <v>317</v>
      </c>
      <c r="C13" s="86" t="s">
        <v>234</v>
      </c>
      <c r="D13" s="86">
        <v>240</v>
      </c>
      <c r="E13" s="87">
        <v>0</v>
      </c>
      <c r="F13" s="87">
        <v>0</v>
      </c>
      <c r="G13" s="88">
        <f t="shared" si="0"/>
        <v>0</v>
      </c>
      <c r="H13" s="88">
        <f t="shared" si="1"/>
        <v>0</v>
      </c>
      <c r="I13" s="89">
        <f t="shared" si="2"/>
        <v>0</v>
      </c>
    </row>
    <row r="14" spans="1:11" s="91" customFormat="1" ht="14.25" customHeight="1" x14ac:dyDescent="0.25">
      <c r="A14" s="84" t="s">
        <v>425</v>
      </c>
      <c r="B14" s="85" t="s">
        <v>319</v>
      </c>
      <c r="C14" s="86" t="s">
        <v>11</v>
      </c>
      <c r="D14" s="86">
        <v>80</v>
      </c>
      <c r="E14" s="87">
        <v>0</v>
      </c>
      <c r="F14" s="87">
        <v>0</v>
      </c>
      <c r="G14" s="88">
        <f t="shared" si="0"/>
        <v>0</v>
      </c>
      <c r="H14" s="88">
        <f t="shared" si="1"/>
        <v>0</v>
      </c>
      <c r="I14" s="89">
        <f t="shared" si="2"/>
        <v>0</v>
      </c>
    </row>
    <row r="15" spans="1:11" s="91" customFormat="1" ht="12.75" x14ac:dyDescent="0.25">
      <c r="A15" s="92"/>
      <c r="B15" s="93"/>
      <c r="C15" s="94"/>
      <c r="D15" s="94"/>
      <c r="E15" s="95"/>
      <c r="F15" s="95"/>
      <c r="G15" s="96"/>
      <c r="H15" s="96"/>
      <c r="I15" s="97"/>
    </row>
    <row r="16" spans="1:11" s="91" customFormat="1" ht="165.75" x14ac:dyDescent="0.2">
      <c r="A16" s="84"/>
      <c r="B16" s="98" t="s">
        <v>320</v>
      </c>
      <c r="C16" s="86"/>
      <c r="D16" s="86"/>
      <c r="E16" s="87"/>
      <c r="F16" s="87"/>
      <c r="G16" s="88"/>
      <c r="H16" s="88"/>
      <c r="I16" s="89"/>
    </row>
    <row r="17" spans="1:9" s="91" customFormat="1" ht="25.5" x14ac:dyDescent="0.2">
      <c r="A17" s="84"/>
      <c r="B17" s="98" t="s">
        <v>321</v>
      </c>
      <c r="C17" s="86"/>
      <c r="D17" s="86"/>
      <c r="E17" s="87"/>
      <c r="F17" s="87"/>
      <c r="G17" s="88"/>
      <c r="H17" s="88"/>
      <c r="I17" s="89"/>
    </row>
    <row r="18" spans="1:9" s="91" customFormat="1" ht="12.75" x14ac:dyDescent="0.25">
      <c r="A18" s="84" t="s">
        <v>322</v>
      </c>
      <c r="B18" s="99" t="s">
        <v>323</v>
      </c>
      <c r="C18" s="86" t="s">
        <v>234</v>
      </c>
      <c r="D18" s="86">
        <v>160</v>
      </c>
      <c r="E18" s="87">
        <v>0</v>
      </c>
      <c r="F18" s="87">
        <v>0</v>
      </c>
      <c r="G18" s="88">
        <f t="shared" ref="G18:G24" si="3">D18*E18</f>
        <v>0</v>
      </c>
      <c r="H18" s="88">
        <f t="shared" ref="H18:H24" si="4">D18*F18</f>
        <v>0</v>
      </c>
      <c r="I18" s="89">
        <f t="shared" ref="I18:I24" si="5">SUM(G18:H18)</f>
        <v>0</v>
      </c>
    </row>
    <row r="19" spans="1:9" s="91" customFormat="1" ht="12.75" x14ac:dyDescent="0.25">
      <c r="A19" s="84" t="s">
        <v>324</v>
      </c>
      <c r="B19" s="99" t="s">
        <v>325</v>
      </c>
      <c r="C19" s="86" t="s">
        <v>234</v>
      </c>
      <c r="D19" s="86">
        <v>80</v>
      </c>
      <c r="E19" s="87">
        <v>0</v>
      </c>
      <c r="F19" s="87">
        <v>0</v>
      </c>
      <c r="G19" s="88">
        <f t="shared" si="3"/>
        <v>0</v>
      </c>
      <c r="H19" s="88">
        <f t="shared" si="4"/>
        <v>0</v>
      </c>
      <c r="I19" s="89">
        <f t="shared" si="5"/>
        <v>0</v>
      </c>
    </row>
    <row r="20" spans="1:9" s="91" customFormat="1" ht="12.75" x14ac:dyDescent="0.25">
      <c r="A20" s="84" t="s">
        <v>326</v>
      </c>
      <c r="B20" s="99" t="s">
        <v>327</v>
      </c>
      <c r="C20" s="86" t="s">
        <v>234</v>
      </c>
      <c r="D20" s="86">
        <v>380</v>
      </c>
      <c r="E20" s="87">
        <v>0</v>
      </c>
      <c r="F20" s="87">
        <v>0</v>
      </c>
      <c r="G20" s="88">
        <f t="shared" si="3"/>
        <v>0</v>
      </c>
      <c r="H20" s="88">
        <f t="shared" si="4"/>
        <v>0</v>
      </c>
      <c r="I20" s="89">
        <f t="shared" si="5"/>
        <v>0</v>
      </c>
    </row>
    <row r="21" spans="1:9" s="91" customFormat="1" ht="12.75" x14ac:dyDescent="0.25">
      <c r="A21" s="84" t="s">
        <v>328</v>
      </c>
      <c r="B21" s="99" t="s">
        <v>329</v>
      </c>
      <c r="C21" s="86" t="s">
        <v>234</v>
      </c>
      <c r="D21" s="86">
        <v>10</v>
      </c>
      <c r="E21" s="87">
        <v>0</v>
      </c>
      <c r="F21" s="87">
        <v>0</v>
      </c>
      <c r="G21" s="88">
        <f>D21*E21</f>
        <v>0</v>
      </c>
      <c r="H21" s="88">
        <f>D21*F21</f>
        <v>0</v>
      </c>
      <c r="I21" s="89">
        <f>SUM(G21:H21)</f>
        <v>0</v>
      </c>
    </row>
    <row r="22" spans="1:9" s="77" customFormat="1" ht="12.75" x14ac:dyDescent="0.2">
      <c r="A22" s="84" t="s">
        <v>330</v>
      </c>
      <c r="B22" s="99" t="s">
        <v>331</v>
      </c>
      <c r="C22" s="100" t="s">
        <v>234</v>
      </c>
      <c r="D22" s="100">
        <v>40</v>
      </c>
      <c r="E22" s="87">
        <v>0</v>
      </c>
      <c r="F22" s="87">
        <v>0</v>
      </c>
      <c r="G22" s="88">
        <f t="shared" si="3"/>
        <v>0</v>
      </c>
      <c r="H22" s="88">
        <f t="shared" si="4"/>
        <v>0</v>
      </c>
      <c r="I22" s="89">
        <f t="shared" si="5"/>
        <v>0</v>
      </c>
    </row>
    <row r="23" spans="1:9" s="77" customFormat="1" ht="13.5" thickBot="1" x14ac:dyDescent="0.25">
      <c r="A23" s="84" t="s">
        <v>332</v>
      </c>
      <c r="B23" s="99" t="s">
        <v>333</v>
      </c>
      <c r="C23" s="100" t="s">
        <v>234</v>
      </c>
      <c r="D23" s="100">
        <v>20</v>
      </c>
      <c r="E23" s="87">
        <v>0</v>
      </c>
      <c r="F23" s="87">
        <v>0</v>
      </c>
      <c r="G23" s="88">
        <f t="shared" si="3"/>
        <v>0</v>
      </c>
      <c r="H23" s="88">
        <f t="shared" si="4"/>
        <v>0</v>
      </c>
      <c r="I23" s="89">
        <f t="shared" si="5"/>
        <v>0</v>
      </c>
    </row>
    <row r="24" spans="1:9" s="77" customFormat="1" ht="12.75" x14ac:dyDescent="0.2">
      <c r="A24" s="84" t="s">
        <v>334</v>
      </c>
      <c r="B24" s="99" t="s">
        <v>335</v>
      </c>
      <c r="C24" s="100" t="s">
        <v>234</v>
      </c>
      <c r="D24" s="100">
        <v>680</v>
      </c>
      <c r="E24" s="87">
        <v>0</v>
      </c>
      <c r="F24" s="87">
        <v>0</v>
      </c>
      <c r="G24" s="88">
        <f t="shared" si="3"/>
        <v>0</v>
      </c>
      <c r="H24" s="88">
        <f t="shared" si="4"/>
        <v>0</v>
      </c>
      <c r="I24" s="89">
        <f t="shared" si="5"/>
        <v>0</v>
      </c>
    </row>
    <row r="25" spans="1:9" s="91" customFormat="1" ht="15" customHeight="1" x14ac:dyDescent="0.25">
      <c r="A25" s="92"/>
      <c r="B25" s="93"/>
      <c r="C25" s="94"/>
      <c r="D25" s="94"/>
      <c r="E25" s="95"/>
      <c r="F25" s="95"/>
      <c r="G25" s="96"/>
      <c r="H25" s="96"/>
      <c r="I25" s="97"/>
    </row>
    <row r="26" spans="1:9" s="91" customFormat="1" ht="38.25" x14ac:dyDescent="0.25">
      <c r="A26" s="84"/>
      <c r="B26" s="85" t="s">
        <v>336</v>
      </c>
      <c r="C26" s="86"/>
      <c r="D26" s="86"/>
      <c r="E26" s="87"/>
      <c r="F26" s="87"/>
      <c r="G26" s="88"/>
      <c r="H26" s="88"/>
      <c r="I26" s="89"/>
    </row>
    <row r="27" spans="1:9" s="91" customFormat="1" ht="25.5" x14ac:dyDescent="0.25">
      <c r="A27" s="84"/>
      <c r="B27" s="85" t="s">
        <v>337</v>
      </c>
      <c r="C27" s="86" t="s">
        <v>11</v>
      </c>
      <c r="D27" s="86">
        <v>7</v>
      </c>
      <c r="E27" s="87">
        <v>0</v>
      </c>
      <c r="F27" s="87">
        <v>0</v>
      </c>
      <c r="G27" s="88">
        <f t="shared" ref="G27:G36" si="6">D27*E27</f>
        <v>0</v>
      </c>
      <c r="H27" s="88">
        <f t="shared" ref="H27:H36" si="7">D27*F27</f>
        <v>0</v>
      </c>
      <c r="I27" s="89">
        <f t="shared" ref="I27:I36" si="8">SUM(G27:H27)</f>
        <v>0</v>
      </c>
    </row>
    <row r="28" spans="1:9" s="91" customFormat="1" ht="25.5" x14ac:dyDescent="0.25">
      <c r="A28" s="84" t="s">
        <v>338</v>
      </c>
      <c r="B28" s="85" t="s">
        <v>339</v>
      </c>
      <c r="C28" s="86" t="s">
        <v>11</v>
      </c>
      <c r="D28" s="86">
        <v>1</v>
      </c>
      <c r="E28" s="87">
        <v>0</v>
      </c>
      <c r="F28" s="87">
        <v>0</v>
      </c>
      <c r="G28" s="88">
        <f t="shared" si="6"/>
        <v>0</v>
      </c>
      <c r="H28" s="88">
        <f t="shared" si="7"/>
        <v>0</v>
      </c>
      <c r="I28" s="89">
        <f t="shared" si="8"/>
        <v>0</v>
      </c>
    </row>
    <row r="29" spans="1:9" s="91" customFormat="1" ht="25.5" x14ac:dyDescent="0.25">
      <c r="A29" s="84" t="s">
        <v>340</v>
      </c>
      <c r="B29" s="85" t="s">
        <v>341</v>
      </c>
      <c r="C29" s="86" t="s">
        <v>11</v>
      </c>
      <c r="D29" s="86">
        <v>3</v>
      </c>
      <c r="E29" s="87">
        <v>0</v>
      </c>
      <c r="F29" s="87">
        <v>0</v>
      </c>
      <c r="G29" s="88">
        <f t="shared" si="6"/>
        <v>0</v>
      </c>
      <c r="H29" s="88">
        <f t="shared" si="7"/>
        <v>0</v>
      </c>
      <c r="I29" s="89">
        <f t="shared" si="8"/>
        <v>0</v>
      </c>
    </row>
    <row r="30" spans="1:9" s="91" customFormat="1" ht="25.5" x14ac:dyDescent="0.25">
      <c r="A30" s="84" t="s">
        <v>342</v>
      </c>
      <c r="B30" s="85" t="s">
        <v>343</v>
      </c>
      <c r="C30" s="86" t="s">
        <v>11</v>
      </c>
      <c r="D30" s="86">
        <v>2</v>
      </c>
      <c r="E30" s="87">
        <v>0</v>
      </c>
      <c r="F30" s="87">
        <v>0</v>
      </c>
      <c r="G30" s="88">
        <f t="shared" si="6"/>
        <v>0</v>
      </c>
      <c r="H30" s="88">
        <f t="shared" si="7"/>
        <v>0</v>
      </c>
      <c r="I30" s="89">
        <f t="shared" si="8"/>
        <v>0</v>
      </c>
    </row>
    <row r="31" spans="1:9" s="91" customFormat="1" ht="25.5" x14ac:dyDescent="0.25">
      <c r="A31" s="84" t="s">
        <v>344</v>
      </c>
      <c r="B31" s="85" t="s">
        <v>345</v>
      </c>
      <c r="C31" s="86" t="s">
        <v>11</v>
      </c>
      <c r="D31" s="86">
        <v>48</v>
      </c>
      <c r="E31" s="87">
        <v>0</v>
      </c>
      <c r="F31" s="87">
        <v>0</v>
      </c>
      <c r="G31" s="88">
        <f t="shared" si="6"/>
        <v>0</v>
      </c>
      <c r="H31" s="88">
        <f t="shared" si="7"/>
        <v>0</v>
      </c>
      <c r="I31" s="89">
        <f t="shared" si="8"/>
        <v>0</v>
      </c>
    </row>
    <row r="32" spans="1:9" s="91" customFormat="1" ht="25.5" x14ac:dyDescent="0.25">
      <c r="A32" s="84" t="s">
        <v>346</v>
      </c>
      <c r="B32" s="85" t="s">
        <v>347</v>
      </c>
      <c r="C32" s="86" t="s">
        <v>11</v>
      </c>
      <c r="D32" s="86">
        <v>1</v>
      </c>
      <c r="E32" s="87">
        <v>0</v>
      </c>
      <c r="F32" s="87">
        <v>0</v>
      </c>
      <c r="G32" s="88">
        <f>D32*E32</f>
        <v>0</v>
      </c>
      <c r="H32" s="88">
        <f>D32*F32</f>
        <v>0</v>
      </c>
      <c r="I32" s="89">
        <f>SUM(G32:H32)</f>
        <v>0</v>
      </c>
    </row>
    <row r="33" spans="1:9" s="91" customFormat="1" ht="12.75" x14ac:dyDescent="0.25">
      <c r="A33" s="84" t="s">
        <v>348</v>
      </c>
      <c r="B33" s="85" t="s">
        <v>349</v>
      </c>
      <c r="C33" s="86" t="s">
        <v>11</v>
      </c>
      <c r="D33" s="86">
        <v>18</v>
      </c>
      <c r="E33" s="87">
        <v>0</v>
      </c>
      <c r="F33" s="87">
        <v>0</v>
      </c>
      <c r="G33" s="88">
        <f>D33*E33</f>
        <v>0</v>
      </c>
      <c r="H33" s="88">
        <f>D33*F33</f>
        <v>0</v>
      </c>
      <c r="I33" s="89">
        <f>SUM(G33:H33)</f>
        <v>0</v>
      </c>
    </row>
    <row r="34" spans="1:9" s="91" customFormat="1" ht="25.5" x14ac:dyDescent="0.25">
      <c r="A34" s="84" t="s">
        <v>350</v>
      </c>
      <c r="B34" s="85" t="s">
        <v>426</v>
      </c>
      <c r="C34" s="86" t="s">
        <v>11</v>
      </c>
      <c r="D34" s="86">
        <v>2</v>
      </c>
      <c r="E34" s="87">
        <v>0</v>
      </c>
      <c r="F34" s="87">
        <v>0</v>
      </c>
      <c r="G34" s="88">
        <f>D34*E34</f>
        <v>0</v>
      </c>
      <c r="H34" s="88">
        <f>D34*F34</f>
        <v>0</v>
      </c>
      <c r="I34" s="89">
        <f>SUM(G34:H34)</f>
        <v>0</v>
      </c>
    </row>
    <row r="35" spans="1:9" s="91" customFormat="1" ht="12.75" x14ac:dyDescent="0.25">
      <c r="A35" s="84" t="s">
        <v>427</v>
      </c>
      <c r="B35" s="85" t="s">
        <v>428</v>
      </c>
      <c r="C35" s="86" t="s">
        <v>11</v>
      </c>
      <c r="D35" s="86">
        <v>4</v>
      </c>
      <c r="E35" s="87">
        <v>0</v>
      </c>
      <c r="F35" s="87">
        <v>0</v>
      </c>
      <c r="G35" s="88">
        <f>D35*E35</f>
        <v>0</v>
      </c>
      <c r="H35" s="88">
        <f>D35*F35</f>
        <v>0</v>
      </c>
      <c r="I35" s="89">
        <f>SUM(G35:H35)</f>
        <v>0</v>
      </c>
    </row>
    <row r="36" spans="1:9" s="91" customFormat="1" ht="25.5" x14ac:dyDescent="0.25">
      <c r="A36" s="84" t="s">
        <v>429</v>
      </c>
      <c r="B36" s="85" t="s">
        <v>351</v>
      </c>
      <c r="C36" s="86" t="s">
        <v>11</v>
      </c>
      <c r="D36" s="86">
        <v>5</v>
      </c>
      <c r="E36" s="87">
        <v>0</v>
      </c>
      <c r="F36" s="87">
        <v>0</v>
      </c>
      <c r="G36" s="88">
        <f t="shared" si="6"/>
        <v>0</v>
      </c>
      <c r="H36" s="88">
        <f t="shared" si="7"/>
        <v>0</v>
      </c>
      <c r="I36" s="89">
        <f t="shared" si="8"/>
        <v>0</v>
      </c>
    </row>
    <row r="37" spans="1:9" s="91" customFormat="1" ht="12.75" x14ac:dyDescent="0.25">
      <c r="A37" s="92"/>
      <c r="B37" s="93"/>
      <c r="C37" s="94"/>
      <c r="D37" s="94"/>
      <c r="E37" s="95"/>
      <c r="F37" s="95"/>
      <c r="G37" s="96"/>
      <c r="H37" s="96"/>
      <c r="I37" s="97"/>
    </row>
    <row r="38" spans="1:9" s="91" customFormat="1" ht="241.9" customHeight="1" x14ac:dyDescent="0.25">
      <c r="A38" s="84"/>
      <c r="B38" s="85" t="s">
        <v>352</v>
      </c>
      <c r="C38" s="86"/>
      <c r="D38" s="86"/>
      <c r="E38" s="87"/>
      <c r="F38" s="87"/>
      <c r="G38" s="88"/>
      <c r="H38" s="88"/>
      <c r="I38" s="89"/>
    </row>
    <row r="39" spans="1:9" s="91" customFormat="1" ht="12.75" x14ac:dyDescent="0.25">
      <c r="A39" s="84" t="s">
        <v>353</v>
      </c>
      <c r="B39" s="85" t="s">
        <v>354</v>
      </c>
      <c r="C39" s="86" t="s">
        <v>11</v>
      </c>
      <c r="D39" s="86">
        <v>1</v>
      </c>
      <c r="E39" s="87">
        <v>0</v>
      </c>
      <c r="F39" s="87">
        <v>0</v>
      </c>
      <c r="G39" s="88">
        <f>D39*E39</f>
        <v>0</v>
      </c>
      <c r="H39" s="88">
        <f>D39*F39</f>
        <v>0</v>
      </c>
      <c r="I39" s="89">
        <f>SUM(G39:H39)</f>
        <v>0</v>
      </c>
    </row>
    <row r="40" spans="1:9" s="91" customFormat="1" ht="12.75" x14ac:dyDescent="0.25">
      <c r="A40" s="84" t="s">
        <v>355</v>
      </c>
      <c r="B40" s="101" t="s">
        <v>356</v>
      </c>
      <c r="C40" s="86" t="s">
        <v>11</v>
      </c>
      <c r="D40" s="86">
        <v>1</v>
      </c>
      <c r="E40" s="87">
        <v>0</v>
      </c>
      <c r="F40" s="87">
        <v>0</v>
      </c>
      <c r="G40" s="88">
        <f>D40*E40</f>
        <v>0</v>
      </c>
      <c r="H40" s="88">
        <f>D40*F40</f>
        <v>0</v>
      </c>
      <c r="I40" s="89">
        <f>SUM(G40:H40)</f>
        <v>0</v>
      </c>
    </row>
    <row r="41" spans="1:9" s="91" customFormat="1" ht="12.75" x14ac:dyDescent="0.25">
      <c r="A41" s="84" t="s">
        <v>357</v>
      </c>
      <c r="B41" s="101" t="s">
        <v>358</v>
      </c>
      <c r="C41" s="86" t="s">
        <v>11</v>
      </c>
      <c r="D41" s="86">
        <v>1</v>
      </c>
      <c r="E41" s="87">
        <v>0</v>
      </c>
      <c r="F41" s="87">
        <v>0</v>
      </c>
      <c r="G41" s="88">
        <f>D41*E41</f>
        <v>0</v>
      </c>
      <c r="H41" s="88">
        <f>D41*F41</f>
        <v>0</v>
      </c>
      <c r="I41" s="89">
        <f>SUM(G41:H41)</f>
        <v>0</v>
      </c>
    </row>
    <row r="42" spans="1:9" s="91" customFormat="1" ht="12.75" x14ac:dyDescent="0.25">
      <c r="A42" s="92"/>
      <c r="B42" s="93"/>
      <c r="C42" s="94"/>
      <c r="D42" s="94"/>
      <c r="E42" s="95"/>
      <c r="F42" s="95"/>
      <c r="G42" s="96"/>
      <c r="H42" s="96"/>
      <c r="I42" s="97"/>
    </row>
    <row r="43" spans="1:9" s="91" customFormat="1" ht="63.75" x14ac:dyDescent="0.25">
      <c r="A43" s="84"/>
      <c r="B43" s="85" t="s">
        <v>359</v>
      </c>
      <c r="C43" s="86"/>
      <c r="D43" s="86"/>
      <c r="E43" s="87"/>
      <c r="F43" s="87"/>
      <c r="G43" s="88"/>
      <c r="H43" s="88"/>
      <c r="I43" s="89"/>
    </row>
    <row r="44" spans="1:9" s="91" customFormat="1" ht="39" customHeight="1" x14ac:dyDescent="0.25">
      <c r="A44" s="84" t="s">
        <v>360</v>
      </c>
      <c r="B44" s="85" t="s">
        <v>361</v>
      </c>
      <c r="C44" s="86" t="s">
        <v>11</v>
      </c>
      <c r="D44" s="86">
        <v>12</v>
      </c>
      <c r="E44" s="87">
        <v>0</v>
      </c>
      <c r="F44" s="87">
        <v>0</v>
      </c>
      <c r="G44" s="88">
        <f t="shared" ref="G44:G52" si="9">D44*E44</f>
        <v>0</v>
      </c>
      <c r="H44" s="88">
        <f t="shared" ref="H44:H52" si="10">D44*F44</f>
        <v>0</v>
      </c>
      <c r="I44" s="89">
        <f t="shared" ref="I44:I52" si="11">SUM(G44:H44)</f>
        <v>0</v>
      </c>
    </row>
    <row r="45" spans="1:9" s="91" customFormat="1" ht="25.5" x14ac:dyDescent="0.25">
      <c r="A45" s="84" t="s">
        <v>362</v>
      </c>
      <c r="B45" s="85" t="s">
        <v>363</v>
      </c>
      <c r="C45" s="86" t="s">
        <v>11</v>
      </c>
      <c r="D45" s="86">
        <v>10</v>
      </c>
      <c r="E45" s="87">
        <v>0</v>
      </c>
      <c r="F45" s="87">
        <v>0</v>
      </c>
      <c r="G45" s="88">
        <f t="shared" si="9"/>
        <v>0</v>
      </c>
      <c r="H45" s="88">
        <f t="shared" si="10"/>
        <v>0</v>
      </c>
      <c r="I45" s="89">
        <f t="shared" si="11"/>
        <v>0</v>
      </c>
    </row>
    <row r="46" spans="1:9" s="91" customFormat="1" ht="25.5" x14ac:dyDescent="0.25">
      <c r="A46" s="84" t="s">
        <v>364</v>
      </c>
      <c r="B46" s="85" t="s">
        <v>365</v>
      </c>
      <c r="C46" s="86" t="s">
        <v>11</v>
      </c>
      <c r="D46" s="86">
        <v>8</v>
      </c>
      <c r="E46" s="87">
        <v>0</v>
      </c>
      <c r="F46" s="87">
        <v>0</v>
      </c>
      <c r="G46" s="88">
        <f t="shared" si="9"/>
        <v>0</v>
      </c>
      <c r="H46" s="88">
        <f t="shared" si="10"/>
        <v>0</v>
      </c>
      <c r="I46" s="89">
        <f t="shared" si="11"/>
        <v>0</v>
      </c>
    </row>
    <row r="47" spans="1:9" s="91" customFormat="1" ht="25.5" x14ac:dyDescent="0.25">
      <c r="A47" s="84" t="s">
        <v>366</v>
      </c>
      <c r="B47" s="85" t="s">
        <v>367</v>
      </c>
      <c r="C47" s="86" t="s">
        <v>11</v>
      </c>
      <c r="D47" s="86">
        <v>1</v>
      </c>
      <c r="E47" s="87">
        <v>0</v>
      </c>
      <c r="F47" s="87">
        <v>0</v>
      </c>
      <c r="G47" s="88">
        <f t="shared" si="9"/>
        <v>0</v>
      </c>
      <c r="H47" s="88">
        <f t="shared" si="10"/>
        <v>0</v>
      </c>
      <c r="I47" s="89">
        <f t="shared" si="11"/>
        <v>0</v>
      </c>
    </row>
    <row r="48" spans="1:9" s="91" customFormat="1" ht="25.5" x14ac:dyDescent="0.25">
      <c r="A48" s="84" t="s">
        <v>368</v>
      </c>
      <c r="B48" s="85" t="s">
        <v>369</v>
      </c>
      <c r="C48" s="86" t="s">
        <v>11</v>
      </c>
      <c r="D48" s="86">
        <v>4</v>
      </c>
      <c r="E48" s="87">
        <v>0</v>
      </c>
      <c r="F48" s="87">
        <v>0</v>
      </c>
      <c r="G48" s="88">
        <f t="shared" si="9"/>
        <v>0</v>
      </c>
      <c r="H48" s="88">
        <f t="shared" si="10"/>
        <v>0</v>
      </c>
      <c r="I48" s="89">
        <f t="shared" si="11"/>
        <v>0</v>
      </c>
    </row>
    <row r="49" spans="1:9" s="91" customFormat="1" ht="25.5" x14ac:dyDescent="0.25">
      <c r="A49" s="84" t="s">
        <v>370</v>
      </c>
      <c r="B49" s="85" t="s">
        <v>371</v>
      </c>
      <c r="C49" s="86" t="s">
        <v>11</v>
      </c>
      <c r="D49" s="86">
        <v>6</v>
      </c>
      <c r="E49" s="87">
        <v>0</v>
      </c>
      <c r="F49" s="87">
        <v>0</v>
      </c>
      <c r="G49" s="88">
        <f t="shared" si="9"/>
        <v>0</v>
      </c>
      <c r="H49" s="88">
        <f t="shared" si="10"/>
        <v>0</v>
      </c>
      <c r="I49" s="89">
        <f t="shared" si="11"/>
        <v>0</v>
      </c>
    </row>
    <row r="50" spans="1:9" s="91" customFormat="1" ht="25.5" x14ac:dyDescent="0.25">
      <c r="A50" s="84" t="s">
        <v>372</v>
      </c>
      <c r="B50" s="85" t="s">
        <v>373</v>
      </c>
      <c r="C50" s="86" t="s">
        <v>11</v>
      </c>
      <c r="D50" s="86">
        <v>2</v>
      </c>
      <c r="E50" s="87">
        <v>0</v>
      </c>
      <c r="F50" s="87">
        <v>0</v>
      </c>
      <c r="G50" s="88">
        <f t="shared" si="9"/>
        <v>0</v>
      </c>
      <c r="H50" s="88">
        <f t="shared" si="10"/>
        <v>0</v>
      </c>
      <c r="I50" s="89">
        <f t="shared" si="11"/>
        <v>0</v>
      </c>
    </row>
    <row r="51" spans="1:9" s="91" customFormat="1" ht="63.75" x14ac:dyDescent="0.25">
      <c r="A51" s="84" t="s">
        <v>374</v>
      </c>
      <c r="B51" s="85" t="s">
        <v>375</v>
      </c>
      <c r="C51" s="86" t="s">
        <v>11</v>
      </c>
      <c r="D51" s="86">
        <v>1</v>
      </c>
      <c r="E51" s="87">
        <v>0</v>
      </c>
      <c r="F51" s="87">
        <v>0</v>
      </c>
      <c r="G51" s="88">
        <f t="shared" si="9"/>
        <v>0</v>
      </c>
      <c r="H51" s="88">
        <f t="shared" si="10"/>
        <v>0</v>
      </c>
      <c r="I51" s="89">
        <f t="shared" si="11"/>
        <v>0</v>
      </c>
    </row>
    <row r="52" spans="1:9" s="91" customFormat="1" ht="12.75" x14ac:dyDescent="0.25">
      <c r="A52" s="84" t="s">
        <v>376</v>
      </c>
      <c r="B52" s="85" t="s">
        <v>377</v>
      </c>
      <c r="C52" s="86" t="s">
        <v>11</v>
      </c>
      <c r="D52" s="86">
        <v>3</v>
      </c>
      <c r="E52" s="87">
        <v>0</v>
      </c>
      <c r="F52" s="87">
        <v>0</v>
      </c>
      <c r="G52" s="88">
        <f t="shared" si="9"/>
        <v>0</v>
      </c>
      <c r="H52" s="88">
        <f t="shared" si="10"/>
        <v>0</v>
      </c>
      <c r="I52" s="89">
        <f t="shared" si="11"/>
        <v>0</v>
      </c>
    </row>
    <row r="53" spans="1:9" s="91" customFormat="1" ht="12.75" x14ac:dyDescent="0.2">
      <c r="A53" s="92"/>
      <c r="B53" s="102"/>
      <c r="C53" s="94"/>
      <c r="D53" s="94"/>
      <c r="E53" s="95"/>
      <c r="F53" s="95"/>
      <c r="G53" s="96"/>
      <c r="H53" s="96"/>
      <c r="I53" s="97"/>
    </row>
    <row r="54" spans="1:9" s="91" customFormat="1" ht="25.5" x14ac:dyDescent="0.25">
      <c r="A54" s="84" t="s">
        <v>378</v>
      </c>
      <c r="B54" s="85" t="s">
        <v>379</v>
      </c>
      <c r="C54" s="86" t="s">
        <v>11</v>
      </c>
      <c r="D54" s="86">
        <v>2</v>
      </c>
      <c r="E54" s="87">
        <v>0</v>
      </c>
      <c r="F54" s="87">
        <v>0</v>
      </c>
      <c r="G54" s="88">
        <f>D54*E54</f>
        <v>0</v>
      </c>
      <c r="H54" s="88">
        <f>D54*F54</f>
        <v>0</v>
      </c>
      <c r="I54" s="89">
        <f>SUM(G54:H54)</f>
        <v>0</v>
      </c>
    </row>
    <row r="55" spans="1:9" s="91" customFormat="1" ht="25.5" x14ac:dyDescent="0.25">
      <c r="A55" s="84" t="s">
        <v>380</v>
      </c>
      <c r="B55" s="85" t="s">
        <v>381</v>
      </c>
      <c r="C55" s="86" t="s">
        <v>226</v>
      </c>
      <c r="D55" s="86">
        <v>1</v>
      </c>
      <c r="E55" s="87">
        <v>0</v>
      </c>
      <c r="F55" s="87">
        <v>0</v>
      </c>
      <c r="G55" s="88">
        <f>D55*E55</f>
        <v>0</v>
      </c>
      <c r="H55" s="88">
        <f>D55*F55</f>
        <v>0</v>
      </c>
      <c r="I55" s="89">
        <f>SUM(G55:H55)</f>
        <v>0</v>
      </c>
    </row>
    <row r="56" spans="1:9" s="91" customFormat="1" ht="12.75" x14ac:dyDescent="0.25">
      <c r="A56" s="84" t="s">
        <v>382</v>
      </c>
      <c r="B56" s="85" t="s">
        <v>383</v>
      </c>
      <c r="C56" s="86" t="s">
        <v>226</v>
      </c>
      <c r="D56" s="86">
        <v>1</v>
      </c>
      <c r="E56" s="87">
        <v>0</v>
      </c>
      <c r="F56" s="87">
        <v>0</v>
      </c>
      <c r="G56" s="88">
        <f t="shared" ref="G56:G62" si="12">D56*E56</f>
        <v>0</v>
      </c>
      <c r="H56" s="88">
        <f t="shared" ref="H56:H62" si="13">D56*F56</f>
        <v>0</v>
      </c>
      <c r="I56" s="89">
        <f t="shared" ref="I56:I62" si="14">SUM(G56:H56)</f>
        <v>0</v>
      </c>
    </row>
    <row r="57" spans="1:9" s="91" customFormat="1" ht="12.75" x14ac:dyDescent="0.25">
      <c r="A57" s="84" t="s">
        <v>384</v>
      </c>
      <c r="B57" s="85" t="s">
        <v>385</v>
      </c>
      <c r="C57" s="86" t="s">
        <v>226</v>
      </c>
      <c r="D57" s="86">
        <v>1</v>
      </c>
      <c r="E57" s="87">
        <v>0</v>
      </c>
      <c r="F57" s="87">
        <v>0</v>
      </c>
      <c r="G57" s="88">
        <f t="shared" si="12"/>
        <v>0</v>
      </c>
      <c r="H57" s="88">
        <f t="shared" si="13"/>
        <v>0</v>
      </c>
      <c r="I57" s="89">
        <f t="shared" si="14"/>
        <v>0</v>
      </c>
    </row>
    <row r="58" spans="1:9" s="91" customFormat="1" ht="12.75" x14ac:dyDescent="0.25">
      <c r="A58" s="84" t="s">
        <v>386</v>
      </c>
      <c r="B58" s="85" t="s">
        <v>387</v>
      </c>
      <c r="C58" s="86" t="s">
        <v>226</v>
      </c>
      <c r="D58" s="86">
        <v>1</v>
      </c>
      <c r="E58" s="87">
        <v>0</v>
      </c>
      <c r="F58" s="87">
        <v>0</v>
      </c>
      <c r="G58" s="88">
        <f t="shared" si="12"/>
        <v>0</v>
      </c>
      <c r="H58" s="88">
        <f t="shared" si="13"/>
        <v>0</v>
      </c>
      <c r="I58" s="89">
        <f t="shared" si="14"/>
        <v>0</v>
      </c>
    </row>
    <row r="59" spans="1:9" s="91" customFormat="1" ht="12.75" x14ac:dyDescent="0.25">
      <c r="A59" s="84" t="s">
        <v>388</v>
      </c>
      <c r="B59" s="116" t="s">
        <v>430</v>
      </c>
      <c r="C59" s="86" t="s">
        <v>226</v>
      </c>
      <c r="D59" s="86">
        <v>1</v>
      </c>
      <c r="E59" s="87">
        <v>0</v>
      </c>
      <c r="F59" s="87">
        <v>0</v>
      </c>
      <c r="G59" s="88">
        <f>D59*E59</f>
        <v>0</v>
      </c>
      <c r="H59" s="88">
        <f>D59*F59</f>
        <v>0</v>
      </c>
      <c r="I59" s="89">
        <f>SUM(G59:H59)</f>
        <v>0</v>
      </c>
    </row>
    <row r="60" spans="1:9" s="91" customFormat="1" ht="12.75" x14ac:dyDescent="0.25">
      <c r="A60" s="84" t="s">
        <v>390</v>
      </c>
      <c r="B60" s="85" t="s">
        <v>389</v>
      </c>
      <c r="C60" s="86" t="s">
        <v>226</v>
      </c>
      <c r="D60" s="86">
        <v>1</v>
      </c>
      <c r="E60" s="87">
        <v>0</v>
      </c>
      <c r="F60" s="87">
        <v>0</v>
      </c>
      <c r="G60" s="88">
        <f t="shared" si="12"/>
        <v>0</v>
      </c>
      <c r="H60" s="88">
        <f t="shared" si="13"/>
        <v>0</v>
      </c>
      <c r="I60" s="89">
        <f t="shared" si="14"/>
        <v>0</v>
      </c>
    </row>
    <row r="61" spans="1:9" s="91" customFormat="1" ht="12.75" x14ac:dyDescent="0.25">
      <c r="A61" s="84" t="s">
        <v>392</v>
      </c>
      <c r="B61" s="85" t="s">
        <v>391</v>
      </c>
      <c r="C61" s="86" t="s">
        <v>226</v>
      </c>
      <c r="D61" s="86">
        <v>1</v>
      </c>
      <c r="E61" s="87">
        <v>0</v>
      </c>
      <c r="F61" s="87">
        <v>0</v>
      </c>
      <c r="G61" s="88">
        <f t="shared" si="12"/>
        <v>0</v>
      </c>
      <c r="H61" s="88">
        <f t="shared" si="13"/>
        <v>0</v>
      </c>
      <c r="I61" s="89">
        <f t="shared" si="14"/>
        <v>0</v>
      </c>
    </row>
    <row r="62" spans="1:9" s="91" customFormat="1" ht="12.75" x14ac:dyDescent="0.25">
      <c r="A62" s="84" t="s">
        <v>394</v>
      </c>
      <c r="B62" s="85" t="s">
        <v>393</v>
      </c>
      <c r="C62" s="86" t="s">
        <v>226</v>
      </c>
      <c r="D62" s="86">
        <v>1</v>
      </c>
      <c r="E62" s="87">
        <v>0</v>
      </c>
      <c r="F62" s="87">
        <v>0</v>
      </c>
      <c r="G62" s="88">
        <f t="shared" si="12"/>
        <v>0</v>
      </c>
      <c r="H62" s="88">
        <f t="shared" si="13"/>
        <v>0</v>
      </c>
      <c r="I62" s="89">
        <f t="shared" si="14"/>
        <v>0</v>
      </c>
    </row>
    <row r="63" spans="1:9" s="91" customFormat="1" ht="25.5" x14ac:dyDescent="0.25">
      <c r="A63" s="84" t="s">
        <v>396</v>
      </c>
      <c r="B63" s="85" t="s">
        <v>395</v>
      </c>
      <c r="C63" s="86" t="s">
        <v>226</v>
      </c>
      <c r="D63" s="86">
        <v>1</v>
      </c>
      <c r="E63" s="87">
        <v>0</v>
      </c>
      <c r="F63" s="87">
        <v>0</v>
      </c>
      <c r="G63" s="88">
        <f>D63*E63</f>
        <v>0</v>
      </c>
      <c r="H63" s="88">
        <f>D63*F63</f>
        <v>0</v>
      </c>
      <c r="I63" s="89">
        <f>SUM(G63:H63)</f>
        <v>0</v>
      </c>
    </row>
    <row r="64" spans="1:9" s="91" customFormat="1" ht="15" customHeight="1" thickBot="1" x14ac:dyDescent="0.3">
      <c r="A64" s="84" t="s">
        <v>431</v>
      </c>
      <c r="B64" s="103" t="s">
        <v>397</v>
      </c>
      <c r="C64" s="104" t="s">
        <v>226</v>
      </c>
      <c r="D64" s="104">
        <v>1</v>
      </c>
      <c r="E64" s="105">
        <v>0</v>
      </c>
      <c r="F64" s="105">
        <v>0</v>
      </c>
      <c r="G64" s="106">
        <f>D64*E64</f>
        <v>0</v>
      </c>
      <c r="H64" s="106">
        <f>D64*F64</f>
        <v>0</v>
      </c>
      <c r="I64" s="107">
        <f>SUM(G64:H64)</f>
        <v>0</v>
      </c>
    </row>
    <row r="65" spans="1:9" s="77" customFormat="1" ht="27" customHeight="1" thickBot="1" x14ac:dyDescent="0.25">
      <c r="A65" s="108"/>
      <c r="B65" s="109"/>
      <c r="C65" s="110"/>
      <c r="D65" s="110"/>
      <c r="E65" s="111"/>
      <c r="F65" s="111"/>
      <c r="G65" s="112">
        <f>SUM(G8:G64)</f>
        <v>0</v>
      </c>
      <c r="H65" s="113">
        <f>SUM(H8:H64)</f>
        <v>0</v>
      </c>
      <c r="I65" s="114">
        <f>SUM(G65:H65)</f>
        <v>0</v>
      </c>
    </row>
    <row r="66" spans="1:9" ht="16.5" customHeight="1" x14ac:dyDescent="0.2">
      <c r="B66" s="116"/>
      <c r="C66" s="117"/>
      <c r="E66" s="119"/>
      <c r="F66" s="119"/>
      <c r="G66" s="119"/>
      <c r="H66" s="119"/>
      <c r="I66" s="117"/>
    </row>
    <row r="67" spans="1:9" x14ac:dyDescent="0.2">
      <c r="C67" s="117"/>
      <c r="E67" s="119"/>
      <c r="F67" s="119"/>
      <c r="G67" s="119"/>
      <c r="H67" s="119"/>
      <c r="I67" s="117"/>
    </row>
    <row r="68" spans="1:9" ht="12.75" x14ac:dyDescent="0.2">
      <c r="B68" s="116"/>
      <c r="C68" s="117"/>
      <c r="E68" s="119"/>
      <c r="F68" s="119"/>
      <c r="G68" s="119"/>
      <c r="H68" s="119"/>
      <c r="I68" s="117"/>
    </row>
    <row r="69" spans="1:9" x14ac:dyDescent="0.2">
      <c r="C69" s="117"/>
      <c r="E69" s="119"/>
      <c r="F69" s="119"/>
      <c r="G69" s="119"/>
      <c r="H69" s="119"/>
      <c r="I69" s="117"/>
    </row>
    <row r="70" spans="1:9" x14ac:dyDescent="0.2">
      <c r="C70" s="117"/>
      <c r="E70" s="119"/>
      <c r="F70" s="119"/>
      <c r="G70" s="119"/>
      <c r="H70" s="119"/>
      <c r="I70" s="117"/>
    </row>
    <row r="71" spans="1:9" x14ac:dyDescent="0.2">
      <c r="C71" s="117"/>
      <c r="E71" s="119"/>
      <c r="F71" s="119"/>
      <c r="G71" s="119"/>
      <c r="H71" s="119"/>
      <c r="I71" s="117"/>
    </row>
    <row r="72" spans="1:9" x14ac:dyDescent="0.2">
      <c r="C72" s="117"/>
      <c r="E72" s="119"/>
      <c r="F72" s="119"/>
      <c r="G72" s="119"/>
      <c r="H72" s="119"/>
      <c r="I72" s="117"/>
    </row>
    <row r="73" spans="1:9" x14ac:dyDescent="0.2">
      <c r="C73" s="117"/>
      <c r="E73" s="119"/>
      <c r="F73" s="119"/>
      <c r="G73" s="119"/>
      <c r="H73" s="119"/>
      <c r="I73" s="117"/>
    </row>
    <row r="74" spans="1:9" x14ac:dyDescent="0.2">
      <c r="C74" s="117"/>
      <c r="E74" s="119"/>
      <c r="F74" s="119"/>
      <c r="G74" s="119"/>
      <c r="H74" s="119"/>
      <c r="I74" s="117"/>
    </row>
    <row r="75" spans="1:9" x14ac:dyDescent="0.2">
      <c r="C75" s="117"/>
      <c r="E75" s="119"/>
      <c r="F75" s="119"/>
      <c r="G75" s="119"/>
      <c r="H75" s="119"/>
      <c r="I75" s="117"/>
    </row>
    <row r="76" spans="1:9" x14ac:dyDescent="0.2">
      <c r="C76" s="117"/>
      <c r="E76" s="119"/>
      <c r="F76" s="119"/>
      <c r="G76" s="119"/>
      <c r="H76" s="119"/>
      <c r="I76" s="117"/>
    </row>
    <row r="77" spans="1:9" x14ac:dyDescent="0.2">
      <c r="C77" s="117"/>
      <c r="E77" s="119"/>
      <c r="F77" s="119"/>
      <c r="G77" s="119"/>
      <c r="H77" s="119"/>
      <c r="I77" s="117"/>
    </row>
    <row r="78" spans="1:9" x14ac:dyDescent="0.2">
      <c r="C78" s="117"/>
      <c r="E78" s="119"/>
      <c r="F78" s="119"/>
      <c r="G78" s="119"/>
      <c r="H78" s="119"/>
      <c r="I78" s="117"/>
    </row>
    <row r="79" spans="1:9" x14ac:dyDescent="0.2">
      <c r="C79" s="117"/>
      <c r="E79" s="119"/>
      <c r="F79" s="119"/>
      <c r="G79" s="119"/>
      <c r="H79" s="119"/>
      <c r="I79" s="117"/>
    </row>
    <row r="80" spans="1:9" x14ac:dyDescent="0.2">
      <c r="C80" s="117"/>
      <c r="E80" s="119"/>
      <c r="F80" s="119"/>
      <c r="G80" s="119"/>
      <c r="H80" s="119"/>
      <c r="I80" s="117"/>
    </row>
    <row r="81" spans="1:9" s="121" customFormat="1" x14ac:dyDescent="0.2">
      <c r="A81" s="115"/>
      <c r="B81" s="120"/>
      <c r="C81" s="117"/>
      <c r="D81" s="118"/>
      <c r="E81" s="119"/>
      <c r="F81" s="119"/>
      <c r="G81" s="119"/>
      <c r="H81" s="119"/>
      <c r="I81" s="117"/>
    </row>
    <row r="83" spans="1:9" s="121" customFormat="1" x14ac:dyDescent="0.2">
      <c r="A83" s="115"/>
      <c r="B83" s="120"/>
      <c r="C83" s="53"/>
      <c r="D83" s="118"/>
      <c r="E83" s="53"/>
      <c r="F83" s="53"/>
      <c r="G83" s="53"/>
      <c r="H83" s="53"/>
      <c r="I83" s="53"/>
    </row>
    <row r="84" spans="1:9" s="121" customFormat="1" x14ac:dyDescent="0.2">
      <c r="A84" s="115"/>
      <c r="B84" s="120"/>
      <c r="C84" s="53"/>
      <c r="D84" s="118"/>
      <c r="E84" s="53"/>
      <c r="F84" s="53"/>
      <c r="G84" s="53"/>
      <c r="H84" s="53"/>
      <c r="I84" s="53"/>
    </row>
    <row r="101" spans="1:9" s="121" customFormat="1" x14ac:dyDescent="0.2">
      <c r="A101" s="115"/>
      <c r="B101" s="120"/>
      <c r="C101" s="53"/>
      <c r="D101" s="118"/>
      <c r="E101" s="53"/>
      <c r="F101" s="53"/>
      <c r="G101" s="53"/>
      <c r="H101" s="53"/>
      <c r="I101" s="53"/>
    </row>
    <row r="102" spans="1:9" s="121" customFormat="1" x14ac:dyDescent="0.2">
      <c r="A102" s="115"/>
      <c r="B102" s="120"/>
      <c r="C102" s="53"/>
      <c r="D102" s="118"/>
      <c r="E102" s="53"/>
      <c r="F102" s="53"/>
      <c r="G102" s="53"/>
      <c r="H102" s="53"/>
      <c r="I102" s="53"/>
    </row>
    <row r="103" spans="1:9" s="121" customFormat="1" x14ac:dyDescent="0.2">
      <c r="A103" s="115"/>
      <c r="B103" s="120"/>
      <c r="C103" s="53"/>
      <c r="D103" s="118"/>
      <c r="E103" s="53"/>
      <c r="F103" s="53"/>
      <c r="G103" s="53"/>
      <c r="H103" s="53"/>
      <c r="I103" s="53"/>
    </row>
    <row r="104" spans="1:9" s="121" customFormat="1" x14ac:dyDescent="0.2">
      <c r="A104" s="115"/>
      <c r="B104" s="120"/>
      <c r="C104" s="53"/>
      <c r="D104" s="118"/>
      <c r="E104" s="53"/>
      <c r="F104" s="53"/>
      <c r="G104" s="53"/>
      <c r="H104" s="53"/>
      <c r="I104" s="53"/>
    </row>
    <row r="105" spans="1:9" s="121" customFormat="1" x14ac:dyDescent="0.2">
      <c r="A105" s="115"/>
      <c r="B105" s="120"/>
      <c r="C105" s="53"/>
      <c r="D105" s="118"/>
      <c r="E105" s="53"/>
      <c r="F105" s="53"/>
      <c r="G105" s="53"/>
      <c r="H105" s="53"/>
      <c r="I105" s="53"/>
    </row>
    <row r="106" spans="1:9" s="121" customFormat="1" x14ac:dyDescent="0.2">
      <c r="A106" s="115"/>
      <c r="B106" s="120"/>
      <c r="C106" s="53"/>
      <c r="D106" s="118"/>
      <c r="E106" s="53"/>
      <c r="F106" s="53"/>
      <c r="G106" s="53"/>
      <c r="H106" s="53"/>
      <c r="I106" s="53"/>
    </row>
    <row r="107" spans="1:9" s="121" customFormat="1" x14ac:dyDescent="0.2">
      <c r="A107" s="115"/>
      <c r="B107" s="120"/>
      <c r="C107" s="53"/>
      <c r="D107" s="118"/>
      <c r="E107" s="53"/>
      <c r="F107" s="53"/>
      <c r="G107" s="53"/>
      <c r="H107" s="53"/>
      <c r="I107" s="53"/>
    </row>
    <row r="108" spans="1:9" s="119" customFormat="1" x14ac:dyDescent="0.2">
      <c r="A108" s="115"/>
      <c r="B108" s="120"/>
      <c r="C108" s="53"/>
      <c r="D108" s="118"/>
      <c r="E108" s="53"/>
      <c r="F108" s="53"/>
      <c r="G108" s="53"/>
      <c r="H108" s="53"/>
      <c r="I108" s="53"/>
    </row>
    <row r="109" spans="1:9" s="119" customFormat="1" x14ac:dyDescent="0.2">
      <c r="A109" s="115"/>
      <c r="B109" s="120"/>
      <c r="C109" s="53"/>
      <c r="D109" s="118"/>
      <c r="E109" s="53"/>
      <c r="F109" s="53"/>
      <c r="G109" s="53"/>
      <c r="H109" s="53"/>
      <c r="I109" s="53"/>
    </row>
    <row r="110" spans="1:9" s="119" customFormat="1" x14ac:dyDescent="0.2">
      <c r="A110" s="115"/>
      <c r="B110" s="120"/>
      <c r="C110" s="53"/>
      <c r="D110" s="118"/>
      <c r="E110" s="53"/>
      <c r="F110" s="53"/>
      <c r="G110" s="53"/>
      <c r="H110" s="53"/>
      <c r="I110" s="53"/>
    </row>
    <row r="111" spans="1:9" s="119" customFormat="1" x14ac:dyDescent="0.2">
      <c r="A111" s="115"/>
      <c r="B111" s="120"/>
      <c r="C111" s="53"/>
      <c r="D111" s="118"/>
      <c r="E111" s="53"/>
      <c r="F111" s="53"/>
      <c r="G111" s="53"/>
      <c r="H111" s="53"/>
      <c r="I111" s="53"/>
    </row>
    <row r="112" spans="1:9" s="119" customFormat="1" x14ac:dyDescent="0.2">
      <c r="A112" s="115"/>
      <c r="B112" s="120"/>
      <c r="C112" s="53"/>
      <c r="D112" s="118"/>
      <c r="E112" s="53"/>
      <c r="F112" s="53"/>
      <c r="G112" s="53"/>
      <c r="H112" s="53"/>
      <c r="I112" s="53"/>
    </row>
    <row r="113" spans="1:9" s="119" customFormat="1" x14ac:dyDescent="0.2">
      <c r="A113" s="115"/>
      <c r="B113" s="120"/>
      <c r="C113" s="53"/>
      <c r="D113" s="118"/>
      <c r="E113" s="53"/>
      <c r="F113" s="53"/>
      <c r="G113" s="53"/>
      <c r="H113" s="53"/>
      <c r="I113" s="53"/>
    </row>
    <row r="114" spans="1:9" s="119" customFormat="1" x14ac:dyDescent="0.2">
      <c r="A114" s="115"/>
      <c r="B114" s="120"/>
      <c r="C114" s="53"/>
      <c r="D114" s="118"/>
      <c r="E114" s="53"/>
      <c r="F114" s="53"/>
      <c r="G114" s="53"/>
      <c r="H114" s="53"/>
      <c r="I114" s="53"/>
    </row>
    <row r="115" spans="1:9" s="119" customFormat="1" x14ac:dyDescent="0.2">
      <c r="A115" s="115"/>
      <c r="B115" s="120"/>
      <c r="C115" s="53"/>
      <c r="D115" s="118"/>
      <c r="E115" s="53"/>
      <c r="F115" s="53"/>
      <c r="G115" s="53"/>
      <c r="H115" s="53"/>
      <c r="I115" s="53"/>
    </row>
    <row r="116" spans="1:9" s="119" customFormat="1" x14ac:dyDescent="0.2">
      <c r="A116" s="115"/>
      <c r="B116" s="120"/>
      <c r="C116" s="53"/>
      <c r="D116" s="118"/>
      <c r="E116" s="53"/>
      <c r="F116" s="53"/>
      <c r="G116" s="53"/>
      <c r="H116" s="53"/>
      <c r="I116" s="53"/>
    </row>
    <row r="117" spans="1:9" s="119" customFormat="1" x14ac:dyDescent="0.2">
      <c r="A117" s="115"/>
      <c r="B117" s="120"/>
      <c r="C117" s="53"/>
      <c r="D117" s="118"/>
      <c r="E117" s="53"/>
      <c r="F117" s="53"/>
      <c r="G117" s="53"/>
      <c r="H117" s="53"/>
      <c r="I117" s="53"/>
    </row>
    <row r="118" spans="1:9" s="119" customFormat="1" x14ac:dyDescent="0.2">
      <c r="A118" s="115"/>
      <c r="B118" s="120"/>
      <c r="C118" s="53"/>
      <c r="D118" s="118"/>
      <c r="E118" s="53"/>
      <c r="F118" s="53"/>
      <c r="G118" s="53"/>
      <c r="H118" s="53"/>
      <c r="I118" s="53"/>
    </row>
    <row r="119" spans="1:9" s="119" customFormat="1" x14ac:dyDescent="0.2">
      <c r="A119" s="115"/>
      <c r="B119" s="120"/>
      <c r="C119" s="53"/>
      <c r="D119" s="118"/>
      <c r="E119" s="53"/>
      <c r="F119" s="53"/>
      <c r="G119" s="53"/>
      <c r="H119" s="53"/>
      <c r="I119" s="53"/>
    </row>
    <row r="120" spans="1:9" s="119" customFormat="1" x14ac:dyDescent="0.2">
      <c r="A120" s="115"/>
      <c r="B120" s="120"/>
      <c r="C120" s="53"/>
      <c r="D120" s="118"/>
      <c r="E120" s="53"/>
      <c r="F120" s="53"/>
      <c r="G120" s="53"/>
      <c r="H120" s="53"/>
      <c r="I120" s="53"/>
    </row>
    <row r="121" spans="1:9" s="119" customFormat="1" x14ac:dyDescent="0.2">
      <c r="A121" s="115"/>
      <c r="B121" s="120"/>
      <c r="C121" s="53"/>
      <c r="D121" s="118"/>
      <c r="E121" s="53"/>
      <c r="F121" s="53"/>
      <c r="G121" s="53"/>
      <c r="H121" s="53"/>
      <c r="I121" s="53"/>
    </row>
    <row r="122" spans="1:9" s="119" customFormat="1" x14ac:dyDescent="0.2">
      <c r="A122" s="115"/>
      <c r="B122" s="120"/>
      <c r="C122" s="53"/>
      <c r="D122" s="118"/>
      <c r="E122" s="53"/>
      <c r="F122" s="53"/>
      <c r="G122" s="53"/>
      <c r="H122" s="53"/>
      <c r="I122" s="53"/>
    </row>
    <row r="123" spans="1:9" s="119" customFormat="1" x14ac:dyDescent="0.2">
      <c r="A123" s="115"/>
      <c r="B123" s="120"/>
      <c r="C123" s="53"/>
      <c r="D123" s="118"/>
      <c r="E123" s="53"/>
      <c r="F123" s="53"/>
      <c r="G123" s="53"/>
      <c r="H123" s="53"/>
      <c r="I123" s="53"/>
    </row>
    <row r="124" spans="1:9" s="119" customFormat="1" x14ac:dyDescent="0.2">
      <c r="A124" s="115"/>
      <c r="B124" s="120"/>
      <c r="C124" s="53"/>
      <c r="D124" s="118"/>
      <c r="E124" s="53"/>
      <c r="F124" s="53"/>
      <c r="G124" s="53"/>
      <c r="H124" s="53"/>
      <c r="I124" s="53"/>
    </row>
    <row r="125" spans="1:9" s="119" customFormat="1" x14ac:dyDescent="0.2">
      <c r="A125" s="115"/>
      <c r="B125" s="120"/>
      <c r="C125" s="53"/>
      <c r="D125" s="118"/>
      <c r="E125" s="53"/>
      <c r="F125" s="53"/>
      <c r="G125" s="53"/>
      <c r="H125" s="53"/>
      <c r="I125" s="53"/>
    </row>
    <row r="126" spans="1:9" s="119" customFormat="1" x14ac:dyDescent="0.2">
      <c r="A126" s="115"/>
      <c r="B126" s="120"/>
      <c r="C126" s="53"/>
      <c r="D126" s="118"/>
      <c r="E126" s="53"/>
      <c r="F126" s="53"/>
      <c r="G126" s="53"/>
      <c r="H126" s="53"/>
      <c r="I126" s="53"/>
    </row>
    <row r="127" spans="1:9" s="119" customFormat="1" x14ac:dyDescent="0.2">
      <c r="A127" s="115"/>
      <c r="B127" s="120"/>
      <c r="C127" s="53"/>
      <c r="D127" s="118"/>
      <c r="E127" s="53"/>
      <c r="F127" s="53"/>
      <c r="G127" s="53"/>
      <c r="H127" s="53"/>
      <c r="I127" s="53"/>
    </row>
    <row r="128" spans="1:9" s="119" customFormat="1" x14ac:dyDescent="0.2">
      <c r="A128" s="115"/>
      <c r="B128" s="120"/>
      <c r="C128" s="53"/>
      <c r="D128" s="118"/>
      <c r="E128" s="53"/>
      <c r="F128" s="53"/>
      <c r="G128" s="53"/>
      <c r="H128" s="53"/>
      <c r="I128" s="53"/>
    </row>
    <row r="129" spans="1:9" s="119" customFormat="1" x14ac:dyDescent="0.2">
      <c r="A129" s="115"/>
      <c r="B129" s="120"/>
      <c r="C129" s="53"/>
      <c r="D129" s="118"/>
      <c r="E129" s="53"/>
      <c r="F129" s="53"/>
      <c r="G129" s="53"/>
      <c r="H129" s="53"/>
      <c r="I129" s="53"/>
    </row>
    <row r="130" spans="1:9" s="119" customFormat="1" x14ac:dyDescent="0.2">
      <c r="A130" s="115"/>
      <c r="B130" s="120"/>
      <c r="C130" s="53"/>
      <c r="D130" s="118"/>
      <c r="E130" s="53"/>
      <c r="F130" s="53"/>
      <c r="G130" s="53"/>
      <c r="H130" s="53"/>
      <c r="I130" s="53"/>
    </row>
    <row r="131" spans="1:9" s="119" customFormat="1" x14ac:dyDescent="0.2">
      <c r="A131" s="115"/>
      <c r="B131" s="122"/>
      <c r="C131" s="117"/>
      <c r="D131" s="118"/>
      <c r="I131" s="117"/>
    </row>
    <row r="132" spans="1:9" s="119" customFormat="1" x14ac:dyDescent="0.2">
      <c r="A132" s="115"/>
      <c r="B132" s="120"/>
      <c r="D132" s="118"/>
      <c r="I132" s="117"/>
    </row>
    <row r="133" spans="1:9" s="119" customFormat="1" x14ac:dyDescent="0.2">
      <c r="A133" s="115"/>
      <c r="B133" s="123"/>
      <c r="C133" s="121"/>
      <c r="D133" s="124"/>
      <c r="E133" s="121"/>
      <c r="F133" s="121"/>
      <c r="G133" s="121"/>
      <c r="H133" s="121"/>
      <c r="I133" s="125"/>
    </row>
    <row r="134" spans="1:9" s="119" customFormat="1" x14ac:dyDescent="0.2">
      <c r="A134" s="115"/>
      <c r="B134" s="120"/>
      <c r="C134" s="53"/>
      <c r="D134" s="118"/>
      <c r="E134" s="53"/>
      <c r="F134" s="53"/>
      <c r="G134" s="53"/>
      <c r="H134" s="53"/>
      <c r="I134" s="125"/>
    </row>
    <row r="135" spans="1:9" s="119" customFormat="1" x14ac:dyDescent="0.2">
      <c r="A135" s="115"/>
      <c r="B135" s="123"/>
      <c r="C135" s="121"/>
      <c r="D135" s="124"/>
      <c r="E135" s="121"/>
      <c r="F135" s="121"/>
      <c r="G135" s="121"/>
      <c r="H135" s="121"/>
      <c r="I135" s="125"/>
    </row>
    <row r="136" spans="1:9" s="119" customFormat="1" x14ac:dyDescent="0.2">
      <c r="A136" s="126"/>
      <c r="B136" s="120"/>
      <c r="C136" s="53"/>
      <c r="D136" s="118"/>
      <c r="E136" s="53"/>
      <c r="F136" s="53"/>
      <c r="G136" s="53"/>
      <c r="H136" s="53"/>
      <c r="I136" s="125"/>
    </row>
    <row r="137" spans="1:9" s="119" customFormat="1" x14ac:dyDescent="0.2">
      <c r="A137" s="115"/>
      <c r="B137" s="120"/>
      <c r="C137" s="53"/>
      <c r="D137" s="118"/>
      <c r="E137" s="53"/>
      <c r="F137" s="53"/>
      <c r="G137" s="53"/>
      <c r="H137" s="53"/>
      <c r="I137" s="53"/>
    </row>
    <row r="138" spans="1:9" s="119" customFormat="1" x14ac:dyDescent="0.2">
      <c r="A138" s="126"/>
      <c r="B138" s="120"/>
      <c r="C138" s="53"/>
      <c r="D138" s="118"/>
      <c r="E138" s="53"/>
      <c r="F138" s="53"/>
      <c r="G138" s="53"/>
      <c r="H138" s="53"/>
      <c r="I138" s="53"/>
    </row>
    <row r="139" spans="1:9" s="119" customFormat="1" x14ac:dyDescent="0.2">
      <c r="A139" s="115"/>
      <c r="B139" s="120"/>
      <c r="C139" s="53"/>
      <c r="D139" s="118"/>
      <c r="E139" s="53"/>
      <c r="F139" s="53"/>
      <c r="G139" s="53"/>
      <c r="H139" s="53"/>
      <c r="I139" s="53"/>
    </row>
    <row r="140" spans="1:9" s="119" customFormat="1" x14ac:dyDescent="0.2">
      <c r="A140" s="115"/>
      <c r="B140" s="120"/>
      <c r="C140" s="53"/>
      <c r="D140" s="118"/>
      <c r="E140" s="53"/>
      <c r="F140" s="53"/>
      <c r="G140" s="53"/>
      <c r="H140" s="53"/>
      <c r="I140" s="53"/>
    </row>
    <row r="141" spans="1:9" s="119" customFormat="1" x14ac:dyDescent="0.2">
      <c r="A141" s="115"/>
      <c r="B141" s="120"/>
      <c r="C141" s="53"/>
      <c r="D141" s="118"/>
      <c r="E141" s="53"/>
      <c r="F141" s="53"/>
      <c r="G141" s="53"/>
      <c r="H141" s="53"/>
      <c r="I141" s="53"/>
    </row>
    <row r="142" spans="1:9" s="119" customFormat="1" x14ac:dyDescent="0.2">
      <c r="A142" s="115"/>
      <c r="B142" s="120"/>
      <c r="C142" s="53"/>
      <c r="D142" s="118"/>
      <c r="E142" s="53"/>
      <c r="F142" s="53"/>
      <c r="G142" s="53"/>
      <c r="H142" s="53"/>
      <c r="I142" s="53"/>
    </row>
    <row r="143" spans="1:9" s="119" customFormat="1" x14ac:dyDescent="0.2">
      <c r="A143" s="115"/>
      <c r="B143" s="120"/>
      <c r="C143" s="53"/>
      <c r="D143" s="118"/>
      <c r="E143" s="53"/>
      <c r="F143" s="53"/>
      <c r="G143" s="53"/>
      <c r="H143" s="53"/>
      <c r="I143" s="53"/>
    </row>
    <row r="144" spans="1:9" s="119" customFormat="1" x14ac:dyDescent="0.2">
      <c r="A144" s="115"/>
      <c r="B144" s="120"/>
      <c r="C144" s="53"/>
      <c r="D144" s="118"/>
      <c r="E144" s="53"/>
      <c r="F144" s="53"/>
      <c r="G144" s="53"/>
      <c r="H144" s="53"/>
      <c r="I144" s="125"/>
    </row>
    <row r="145" spans="1:9" s="119" customFormat="1" x14ac:dyDescent="0.2">
      <c r="A145" s="115"/>
      <c r="B145" s="120"/>
      <c r="C145" s="53"/>
      <c r="D145" s="118"/>
      <c r="E145" s="53"/>
      <c r="F145" s="53"/>
      <c r="G145" s="53"/>
      <c r="H145" s="53"/>
      <c r="I145" s="125"/>
    </row>
    <row r="146" spans="1:9" s="119" customFormat="1" x14ac:dyDescent="0.2">
      <c r="A146" s="115"/>
      <c r="B146" s="120"/>
      <c r="C146" s="53"/>
      <c r="D146" s="118"/>
      <c r="E146" s="53"/>
      <c r="F146" s="53"/>
      <c r="G146" s="53"/>
      <c r="H146" s="53"/>
      <c r="I146" s="125"/>
    </row>
    <row r="147" spans="1:9" s="119" customFormat="1" x14ac:dyDescent="0.2">
      <c r="A147" s="115"/>
      <c r="B147" s="120"/>
      <c r="C147" s="53"/>
      <c r="D147" s="118"/>
      <c r="E147" s="53"/>
      <c r="F147" s="53"/>
      <c r="G147" s="53"/>
      <c r="H147" s="53"/>
      <c r="I147" s="125"/>
    </row>
    <row r="148" spans="1:9" s="119" customFormat="1" x14ac:dyDescent="0.2">
      <c r="A148" s="115"/>
      <c r="B148" s="120"/>
      <c r="C148" s="53"/>
      <c r="D148" s="118"/>
      <c r="E148" s="53"/>
      <c r="F148" s="53"/>
      <c r="G148" s="53"/>
      <c r="H148" s="53"/>
      <c r="I148" s="125"/>
    </row>
    <row r="149" spans="1:9" s="119" customFormat="1" x14ac:dyDescent="0.2">
      <c r="A149" s="115"/>
      <c r="B149" s="120"/>
      <c r="C149" s="53"/>
      <c r="D149" s="118"/>
      <c r="E149" s="53"/>
      <c r="F149" s="53"/>
      <c r="G149" s="53"/>
      <c r="H149" s="53"/>
      <c r="I149" s="125"/>
    </row>
    <row r="150" spans="1:9" s="119" customFormat="1" x14ac:dyDescent="0.2">
      <c r="A150" s="115"/>
      <c r="B150" s="120"/>
      <c r="C150" s="53"/>
      <c r="D150" s="118"/>
      <c r="E150" s="53"/>
      <c r="F150" s="53"/>
      <c r="G150" s="53"/>
      <c r="H150" s="53"/>
      <c r="I150" s="125"/>
    </row>
    <row r="151" spans="1:9" s="119" customFormat="1" x14ac:dyDescent="0.2">
      <c r="A151" s="115"/>
      <c r="B151" s="120"/>
      <c r="C151" s="53"/>
      <c r="D151" s="118"/>
      <c r="E151" s="53"/>
      <c r="F151" s="53"/>
      <c r="G151" s="53"/>
      <c r="H151" s="53"/>
      <c r="I151" s="125"/>
    </row>
    <row r="152" spans="1:9" s="119" customFormat="1" x14ac:dyDescent="0.2">
      <c r="A152" s="115"/>
      <c r="B152" s="120"/>
      <c r="C152" s="53"/>
      <c r="D152" s="118"/>
      <c r="E152" s="53"/>
      <c r="F152" s="53"/>
      <c r="G152" s="53"/>
      <c r="H152" s="53"/>
      <c r="I152" s="125"/>
    </row>
    <row r="153" spans="1:9" s="119" customFormat="1" x14ac:dyDescent="0.2">
      <c r="A153" s="115"/>
      <c r="B153" s="120"/>
      <c r="C153" s="53"/>
      <c r="D153" s="118"/>
      <c r="E153" s="53"/>
      <c r="F153" s="53"/>
      <c r="G153" s="53"/>
      <c r="H153" s="53"/>
      <c r="I153" s="125"/>
    </row>
    <row r="154" spans="1:9" s="119" customFormat="1" x14ac:dyDescent="0.2">
      <c r="A154" s="115"/>
      <c r="B154" s="120"/>
      <c r="C154" s="53"/>
      <c r="D154" s="118"/>
      <c r="E154" s="53"/>
      <c r="F154" s="53"/>
      <c r="G154" s="53"/>
      <c r="H154" s="53"/>
      <c r="I154" s="125"/>
    </row>
    <row r="155" spans="1:9" s="119" customFormat="1" x14ac:dyDescent="0.2">
      <c r="A155" s="115"/>
      <c r="B155" s="120"/>
      <c r="C155" s="53"/>
      <c r="D155" s="118"/>
      <c r="E155" s="53"/>
      <c r="F155" s="53"/>
      <c r="G155" s="53"/>
      <c r="H155" s="53"/>
      <c r="I155" s="125"/>
    </row>
    <row r="156" spans="1:9" s="119" customFormat="1" x14ac:dyDescent="0.2">
      <c r="A156" s="115"/>
      <c r="B156" s="120"/>
      <c r="C156" s="53"/>
      <c r="D156" s="118"/>
      <c r="E156" s="53"/>
      <c r="F156" s="53"/>
      <c r="G156" s="53"/>
      <c r="H156" s="53"/>
      <c r="I156" s="125"/>
    </row>
    <row r="157" spans="1:9" s="119" customFormat="1" x14ac:dyDescent="0.2">
      <c r="A157" s="115"/>
      <c r="B157" s="120"/>
      <c r="C157" s="53"/>
      <c r="D157" s="118"/>
      <c r="E157" s="53"/>
      <c r="F157" s="53"/>
      <c r="G157" s="53"/>
      <c r="H157" s="53"/>
      <c r="I157" s="125"/>
    </row>
    <row r="158" spans="1:9" s="119" customFormat="1" x14ac:dyDescent="0.2">
      <c r="A158" s="115"/>
      <c r="B158" s="120"/>
      <c r="C158" s="53"/>
      <c r="D158" s="118"/>
      <c r="E158" s="53"/>
      <c r="F158" s="53"/>
      <c r="G158" s="53"/>
      <c r="H158" s="53"/>
      <c r="I158" s="125"/>
    </row>
    <row r="159" spans="1:9" s="119" customFormat="1" x14ac:dyDescent="0.2">
      <c r="A159" s="115"/>
      <c r="B159" s="120"/>
      <c r="C159" s="53"/>
      <c r="D159" s="118"/>
      <c r="E159" s="53"/>
      <c r="F159" s="53"/>
      <c r="G159" s="53"/>
      <c r="H159" s="53"/>
      <c r="I159" s="125"/>
    </row>
    <row r="160" spans="1:9" s="119" customFormat="1" x14ac:dyDescent="0.2">
      <c r="A160" s="115"/>
      <c r="B160" s="120"/>
      <c r="C160" s="53"/>
      <c r="D160" s="118"/>
      <c r="E160" s="53"/>
      <c r="F160" s="53"/>
      <c r="G160" s="53"/>
      <c r="H160" s="53"/>
      <c r="I160" s="125"/>
    </row>
    <row r="161" spans="1:9" s="119" customFormat="1" x14ac:dyDescent="0.2">
      <c r="A161" s="115"/>
      <c r="B161" s="120"/>
      <c r="C161" s="53"/>
      <c r="D161" s="118"/>
      <c r="E161" s="53"/>
      <c r="F161" s="53"/>
      <c r="G161" s="53"/>
      <c r="H161" s="53"/>
      <c r="I161" s="125"/>
    </row>
    <row r="162" spans="1:9" s="119" customFormat="1" x14ac:dyDescent="0.2">
      <c r="A162" s="115"/>
      <c r="B162" s="120"/>
      <c r="C162" s="53"/>
      <c r="D162" s="118"/>
      <c r="E162" s="53"/>
      <c r="F162" s="53"/>
      <c r="G162" s="53"/>
      <c r="H162" s="53"/>
      <c r="I162" s="125"/>
    </row>
    <row r="163" spans="1:9" s="119" customFormat="1" x14ac:dyDescent="0.2">
      <c r="A163" s="115"/>
      <c r="B163" s="120"/>
      <c r="C163" s="53"/>
      <c r="D163" s="118"/>
      <c r="E163" s="53"/>
      <c r="F163" s="53"/>
      <c r="G163" s="53"/>
      <c r="H163" s="53"/>
      <c r="I163" s="125"/>
    </row>
    <row r="164" spans="1:9" s="119" customFormat="1" x14ac:dyDescent="0.2">
      <c r="A164" s="115"/>
      <c r="B164" s="120"/>
      <c r="C164" s="53"/>
      <c r="D164" s="118"/>
      <c r="E164" s="53"/>
      <c r="F164" s="53"/>
      <c r="G164" s="53"/>
      <c r="H164" s="53"/>
      <c r="I164" s="125"/>
    </row>
    <row r="165" spans="1:9" s="119" customFormat="1" x14ac:dyDescent="0.2">
      <c r="A165" s="115"/>
      <c r="B165" s="120"/>
      <c r="C165" s="53"/>
      <c r="D165" s="118"/>
      <c r="E165" s="53"/>
      <c r="F165" s="53"/>
      <c r="G165" s="53"/>
      <c r="H165" s="53"/>
      <c r="I165" s="125"/>
    </row>
    <row r="166" spans="1:9" s="119" customFormat="1" x14ac:dyDescent="0.2">
      <c r="A166" s="115"/>
      <c r="B166" s="120"/>
      <c r="C166" s="53"/>
      <c r="D166" s="118"/>
      <c r="E166" s="53"/>
      <c r="F166" s="53"/>
      <c r="G166" s="53"/>
      <c r="H166" s="53"/>
      <c r="I166" s="125"/>
    </row>
    <row r="167" spans="1:9" s="119" customFormat="1" x14ac:dyDescent="0.2">
      <c r="A167" s="115"/>
      <c r="B167" s="120"/>
      <c r="C167" s="53"/>
      <c r="D167" s="118"/>
      <c r="E167" s="53"/>
      <c r="F167" s="53"/>
      <c r="G167" s="53"/>
      <c r="H167" s="53"/>
      <c r="I167" s="125"/>
    </row>
    <row r="168" spans="1:9" s="119" customFormat="1" x14ac:dyDescent="0.2">
      <c r="A168" s="115"/>
      <c r="B168" s="120"/>
      <c r="C168" s="53"/>
      <c r="D168" s="118"/>
      <c r="E168" s="53"/>
      <c r="F168" s="53"/>
      <c r="G168" s="53"/>
      <c r="H168" s="53"/>
      <c r="I168" s="125"/>
    </row>
    <row r="169" spans="1:9" s="119" customFormat="1" x14ac:dyDescent="0.2">
      <c r="A169" s="115"/>
      <c r="B169" s="120"/>
      <c r="C169" s="53"/>
      <c r="D169" s="118"/>
      <c r="E169" s="53"/>
      <c r="F169" s="53"/>
      <c r="G169" s="53"/>
      <c r="H169" s="53"/>
      <c r="I169" s="125"/>
    </row>
    <row r="170" spans="1:9" s="119" customFormat="1" x14ac:dyDescent="0.2">
      <c r="A170" s="115"/>
      <c r="B170" s="120"/>
      <c r="C170" s="53"/>
      <c r="D170" s="118"/>
      <c r="E170" s="53"/>
      <c r="F170" s="53"/>
      <c r="G170" s="53"/>
      <c r="H170" s="53"/>
      <c r="I170" s="125"/>
    </row>
    <row r="171" spans="1:9" s="119" customFormat="1" x14ac:dyDescent="0.2">
      <c r="A171" s="115"/>
      <c r="B171" s="120"/>
      <c r="C171" s="53"/>
      <c r="D171" s="118"/>
      <c r="E171" s="53"/>
      <c r="F171" s="53"/>
      <c r="G171" s="53"/>
      <c r="H171" s="53"/>
      <c r="I171" s="125"/>
    </row>
    <row r="172" spans="1:9" s="119" customFormat="1" x14ac:dyDescent="0.2">
      <c r="A172" s="115"/>
      <c r="B172" s="120"/>
      <c r="C172" s="53"/>
      <c r="D172" s="118"/>
      <c r="E172" s="53"/>
      <c r="F172" s="53"/>
      <c r="G172" s="53"/>
      <c r="H172" s="53"/>
      <c r="I172" s="125"/>
    </row>
    <row r="173" spans="1:9" s="119" customFormat="1" x14ac:dyDescent="0.2">
      <c r="A173" s="115"/>
      <c r="B173" s="120"/>
      <c r="C173" s="53"/>
      <c r="D173" s="118"/>
      <c r="E173" s="53"/>
      <c r="F173" s="53"/>
      <c r="G173" s="53"/>
      <c r="H173" s="53"/>
      <c r="I173" s="125"/>
    </row>
    <row r="174" spans="1:9" s="119" customFormat="1" x14ac:dyDescent="0.2">
      <c r="A174" s="115"/>
      <c r="B174" s="122"/>
      <c r="C174" s="121"/>
      <c r="D174" s="124"/>
      <c r="E174" s="121"/>
      <c r="F174" s="121"/>
      <c r="G174" s="121"/>
      <c r="H174" s="121"/>
      <c r="I174" s="125"/>
    </row>
    <row r="175" spans="1:9" s="119" customFormat="1" x14ac:dyDescent="0.2">
      <c r="A175" s="115"/>
      <c r="B175" s="122"/>
      <c r="C175" s="121"/>
      <c r="D175" s="124"/>
      <c r="E175" s="121"/>
      <c r="F175" s="121"/>
      <c r="G175" s="121"/>
      <c r="H175" s="121"/>
      <c r="I175" s="125"/>
    </row>
    <row r="176" spans="1:9" s="119" customFormat="1" x14ac:dyDescent="0.2">
      <c r="A176" s="115"/>
      <c r="B176" s="123"/>
      <c r="C176" s="121"/>
      <c r="D176" s="124"/>
      <c r="E176" s="121"/>
      <c r="F176" s="121"/>
      <c r="G176" s="121"/>
      <c r="H176" s="121"/>
      <c r="I176" s="125"/>
    </row>
    <row r="177" spans="1:9" s="119" customFormat="1" x14ac:dyDescent="0.2">
      <c r="A177" s="126"/>
      <c r="B177" s="120"/>
      <c r="C177" s="53"/>
      <c r="D177" s="118"/>
      <c r="E177" s="53"/>
      <c r="F177" s="53"/>
      <c r="G177" s="53"/>
      <c r="H177" s="53"/>
      <c r="I177" s="125"/>
    </row>
    <row r="178" spans="1:9" s="119" customFormat="1" x14ac:dyDescent="0.2">
      <c r="A178" s="126"/>
      <c r="B178" s="120"/>
      <c r="C178" s="53"/>
      <c r="D178" s="118"/>
      <c r="E178" s="53"/>
      <c r="F178" s="53"/>
      <c r="G178" s="53"/>
      <c r="H178" s="53"/>
      <c r="I178" s="53"/>
    </row>
    <row r="179" spans="1:9" s="119" customFormat="1" x14ac:dyDescent="0.2">
      <c r="A179" s="126"/>
      <c r="B179" s="120"/>
      <c r="C179" s="53"/>
      <c r="D179" s="118"/>
      <c r="E179" s="53"/>
      <c r="F179" s="53"/>
      <c r="G179" s="53"/>
      <c r="H179" s="53"/>
      <c r="I179" s="53"/>
    </row>
    <row r="180" spans="1:9" s="119" customFormat="1" x14ac:dyDescent="0.2">
      <c r="A180" s="115"/>
      <c r="B180" s="120"/>
      <c r="C180" s="53"/>
      <c r="D180" s="118"/>
      <c r="E180" s="53"/>
      <c r="F180" s="53"/>
      <c r="G180" s="53"/>
      <c r="H180" s="53"/>
      <c r="I180" s="53"/>
    </row>
    <row r="184" spans="1:9" x14ac:dyDescent="0.2">
      <c r="I184" s="125"/>
    </row>
    <row r="185" spans="1:9" x14ac:dyDescent="0.2">
      <c r="I185" s="125"/>
    </row>
    <row r="186" spans="1:9" x14ac:dyDescent="0.2">
      <c r="I186" s="125"/>
    </row>
    <row r="193" spans="9:9" x14ac:dyDescent="0.2">
      <c r="I193" s="125"/>
    </row>
    <row r="194" spans="9:9" x14ac:dyDescent="0.2">
      <c r="I194" s="125"/>
    </row>
    <row r="195" spans="9:9" x14ac:dyDescent="0.2">
      <c r="I195" s="125"/>
    </row>
    <row r="202" spans="9:9" x14ac:dyDescent="0.2">
      <c r="I202" s="125"/>
    </row>
    <row r="203" spans="9:9" x14ac:dyDescent="0.2">
      <c r="I203" s="125"/>
    </row>
    <row r="204" spans="9:9" x14ac:dyDescent="0.2">
      <c r="I204" s="125"/>
    </row>
    <row r="205" spans="9:9" x14ac:dyDescent="0.2">
      <c r="I205" s="125"/>
    </row>
    <row r="206" spans="9:9" x14ac:dyDescent="0.2">
      <c r="I206" s="125"/>
    </row>
    <row r="207" spans="9:9" x14ac:dyDescent="0.2">
      <c r="I207" s="125"/>
    </row>
    <row r="208" spans="9:9" x14ac:dyDescent="0.2">
      <c r="I208" s="125"/>
    </row>
    <row r="209" spans="1:9" x14ac:dyDescent="0.2">
      <c r="I209" s="125"/>
    </row>
    <row r="210" spans="1:9" x14ac:dyDescent="0.2">
      <c r="I210" s="125"/>
    </row>
    <row r="211" spans="1:9" x14ac:dyDescent="0.2">
      <c r="I211" s="125"/>
    </row>
    <row r="212" spans="1:9" x14ac:dyDescent="0.2">
      <c r="I212" s="125"/>
    </row>
    <row r="213" spans="1:9" x14ac:dyDescent="0.2">
      <c r="I213" s="125"/>
    </row>
    <row r="214" spans="1:9" x14ac:dyDescent="0.2">
      <c r="I214" s="125"/>
    </row>
    <row r="215" spans="1:9" x14ac:dyDescent="0.2">
      <c r="I215" s="125"/>
    </row>
    <row r="216" spans="1:9" x14ac:dyDescent="0.2">
      <c r="I216" s="125"/>
    </row>
    <row r="217" spans="1:9" x14ac:dyDescent="0.2">
      <c r="B217" s="123"/>
      <c r="C217" s="121"/>
      <c r="D217" s="124"/>
      <c r="E217" s="121"/>
      <c r="F217" s="121"/>
      <c r="G217" s="121"/>
      <c r="H217" s="121"/>
      <c r="I217" s="125"/>
    </row>
    <row r="218" spans="1:9" x14ac:dyDescent="0.2">
      <c r="I218" s="125"/>
    </row>
    <row r="219" spans="1:9" x14ac:dyDescent="0.2">
      <c r="I219" s="125"/>
    </row>
    <row r="220" spans="1:9" x14ac:dyDescent="0.2">
      <c r="A220" s="126"/>
      <c r="I220" s="125"/>
    </row>
    <row r="221" spans="1:9" x14ac:dyDescent="0.2">
      <c r="I221" s="125"/>
    </row>
    <row r="222" spans="1:9" x14ac:dyDescent="0.2">
      <c r="I222" s="125"/>
    </row>
    <row r="223" spans="1:9" x14ac:dyDescent="0.2">
      <c r="I223" s="125"/>
    </row>
    <row r="224" spans="1:9" x14ac:dyDescent="0.2">
      <c r="B224" s="122"/>
      <c r="C224" s="121"/>
      <c r="D224" s="124"/>
      <c r="E224" s="121"/>
      <c r="F224" s="121"/>
      <c r="G224" s="121"/>
      <c r="H224" s="121"/>
      <c r="I224" s="125"/>
    </row>
    <row r="225" spans="1:9" x14ac:dyDescent="0.2">
      <c r="I225" s="125"/>
    </row>
    <row r="226" spans="1:9" x14ac:dyDescent="0.2">
      <c r="I226" s="125"/>
    </row>
    <row r="227" spans="1:9" x14ac:dyDescent="0.2">
      <c r="A227" s="126"/>
      <c r="B227" s="123"/>
      <c r="C227" s="121"/>
      <c r="D227" s="124"/>
      <c r="E227" s="121"/>
      <c r="F227" s="121"/>
      <c r="G227" s="121"/>
      <c r="H227" s="121"/>
      <c r="I227" s="125"/>
    </row>
    <row r="228" spans="1:9" x14ac:dyDescent="0.2">
      <c r="I228" s="125"/>
    </row>
    <row r="229" spans="1:9" x14ac:dyDescent="0.2">
      <c r="I229" s="125"/>
    </row>
    <row r="230" spans="1:9" s="119" customFormat="1" x14ac:dyDescent="0.2">
      <c r="A230" s="126"/>
      <c r="B230" s="120"/>
      <c r="C230" s="53"/>
      <c r="D230" s="118"/>
      <c r="E230" s="53"/>
      <c r="F230" s="53"/>
      <c r="G230" s="53"/>
      <c r="H230" s="53"/>
      <c r="I230" s="125"/>
    </row>
    <row r="231" spans="1:9" s="119" customFormat="1" x14ac:dyDescent="0.2">
      <c r="A231" s="115"/>
      <c r="B231" s="120"/>
      <c r="C231" s="53"/>
      <c r="D231" s="118"/>
      <c r="E231" s="53"/>
      <c r="F231" s="53"/>
      <c r="G231" s="53"/>
      <c r="H231" s="53"/>
      <c r="I231" s="125"/>
    </row>
    <row r="232" spans="1:9" s="121" customFormat="1" x14ac:dyDescent="0.2">
      <c r="A232" s="115"/>
      <c r="B232" s="120"/>
      <c r="C232" s="53"/>
      <c r="D232" s="118"/>
      <c r="E232" s="53"/>
      <c r="F232" s="53"/>
      <c r="G232" s="53"/>
      <c r="H232" s="53"/>
      <c r="I232" s="125"/>
    </row>
    <row r="233" spans="1:9" x14ac:dyDescent="0.2">
      <c r="I233" s="125"/>
    </row>
    <row r="234" spans="1:9" s="121" customFormat="1" x14ac:dyDescent="0.2">
      <c r="A234" s="115"/>
      <c r="B234" s="120"/>
      <c r="C234" s="53"/>
      <c r="D234" s="118"/>
      <c r="E234" s="53"/>
      <c r="F234" s="53"/>
      <c r="G234" s="53"/>
      <c r="H234" s="53"/>
      <c r="I234" s="125"/>
    </row>
    <row r="235" spans="1:9" x14ac:dyDescent="0.2">
      <c r="I235" s="125"/>
    </row>
    <row r="236" spans="1:9" x14ac:dyDescent="0.2">
      <c r="I236" s="125"/>
    </row>
    <row r="237" spans="1:9" x14ac:dyDescent="0.2">
      <c r="I237" s="125"/>
    </row>
    <row r="238" spans="1:9" x14ac:dyDescent="0.2">
      <c r="I238" s="125"/>
    </row>
    <row r="239" spans="1:9" x14ac:dyDescent="0.2">
      <c r="I239" s="125"/>
    </row>
    <row r="240" spans="1:9" x14ac:dyDescent="0.2">
      <c r="I240" s="125"/>
    </row>
    <row r="241" spans="1:9" x14ac:dyDescent="0.2">
      <c r="I241" s="125"/>
    </row>
    <row r="242" spans="1:9" x14ac:dyDescent="0.2">
      <c r="I242" s="125"/>
    </row>
    <row r="243" spans="1:9" x14ac:dyDescent="0.2">
      <c r="I243" s="125"/>
    </row>
    <row r="244" spans="1:9" x14ac:dyDescent="0.2">
      <c r="I244" s="125"/>
    </row>
    <row r="245" spans="1:9" x14ac:dyDescent="0.2">
      <c r="I245" s="125"/>
    </row>
    <row r="246" spans="1:9" x14ac:dyDescent="0.2">
      <c r="B246" s="122"/>
      <c r="I246" s="125"/>
    </row>
    <row r="247" spans="1:9" x14ac:dyDescent="0.2">
      <c r="I247" s="125"/>
    </row>
    <row r="248" spans="1:9" x14ac:dyDescent="0.2">
      <c r="I248" s="125"/>
    </row>
    <row r="249" spans="1:9" x14ac:dyDescent="0.2">
      <c r="B249" s="123"/>
      <c r="C249" s="121"/>
      <c r="D249" s="124"/>
      <c r="E249" s="121"/>
      <c r="F249" s="121"/>
      <c r="G249" s="121"/>
      <c r="H249" s="121"/>
      <c r="I249" s="125"/>
    </row>
    <row r="250" spans="1:9" x14ac:dyDescent="0.2">
      <c r="B250" s="123"/>
      <c r="C250" s="121"/>
      <c r="D250" s="124"/>
      <c r="E250" s="121"/>
      <c r="F250" s="121"/>
      <c r="G250" s="121"/>
      <c r="H250" s="121"/>
      <c r="I250" s="125"/>
    </row>
    <row r="251" spans="1:9" x14ac:dyDescent="0.2">
      <c r="I251" s="125"/>
    </row>
    <row r="252" spans="1:9" x14ac:dyDescent="0.2">
      <c r="A252" s="126"/>
      <c r="I252" s="125"/>
    </row>
    <row r="253" spans="1:9" x14ac:dyDescent="0.2">
      <c r="A253" s="126"/>
      <c r="I253" s="125"/>
    </row>
    <row r="254" spans="1:9" x14ac:dyDescent="0.2">
      <c r="B254" s="127"/>
      <c r="I254" s="125"/>
    </row>
    <row r="255" spans="1:9" x14ac:dyDescent="0.2">
      <c r="B255" s="53"/>
      <c r="I255" s="125"/>
    </row>
    <row r="256" spans="1:9" x14ac:dyDescent="0.2">
      <c r="I256" s="125"/>
    </row>
    <row r="257" spans="1:9" x14ac:dyDescent="0.2">
      <c r="I257" s="125"/>
    </row>
    <row r="258" spans="1:9" x14ac:dyDescent="0.2">
      <c r="I258" s="125"/>
    </row>
    <row r="259" spans="1:9" x14ac:dyDescent="0.2">
      <c r="I259" s="125"/>
    </row>
    <row r="260" spans="1:9" x14ac:dyDescent="0.2">
      <c r="I260" s="125"/>
    </row>
    <row r="261" spans="1:9" x14ac:dyDescent="0.2">
      <c r="B261" s="127"/>
      <c r="I261" s="125"/>
    </row>
    <row r="262" spans="1:9" x14ac:dyDescent="0.2">
      <c r="B262" s="127"/>
      <c r="I262" s="125"/>
    </row>
    <row r="263" spans="1:9" x14ac:dyDescent="0.2">
      <c r="B263" s="127"/>
      <c r="I263" s="125"/>
    </row>
    <row r="264" spans="1:9" x14ac:dyDescent="0.2">
      <c r="B264" s="127"/>
      <c r="I264" s="125"/>
    </row>
    <row r="265" spans="1:9" x14ac:dyDescent="0.2">
      <c r="I265" s="125"/>
    </row>
    <row r="266" spans="1:9" x14ac:dyDescent="0.2">
      <c r="B266" s="127"/>
      <c r="C266" s="121"/>
      <c r="D266" s="124"/>
      <c r="E266" s="121"/>
      <c r="F266" s="121"/>
      <c r="G266" s="121"/>
      <c r="H266" s="121"/>
      <c r="I266" s="125"/>
    </row>
    <row r="267" spans="1:9" x14ac:dyDescent="0.2">
      <c r="B267" s="127"/>
      <c r="I267" s="125"/>
    </row>
    <row r="268" spans="1:9" x14ac:dyDescent="0.2">
      <c r="B268" s="127"/>
      <c r="I268" s="125"/>
    </row>
    <row r="269" spans="1:9" x14ac:dyDescent="0.2">
      <c r="A269" s="126"/>
      <c r="B269" s="127"/>
      <c r="I269" s="125"/>
    </row>
    <row r="270" spans="1:9" x14ac:dyDescent="0.2">
      <c r="B270" s="128"/>
      <c r="I270" s="125"/>
    </row>
    <row r="271" spans="1:9" x14ac:dyDescent="0.2">
      <c r="B271" s="128"/>
      <c r="I271" s="125"/>
    </row>
    <row r="272" spans="1:9" x14ac:dyDescent="0.2">
      <c r="B272" s="127"/>
      <c r="I272" s="125"/>
    </row>
    <row r="273" spans="1:9" s="121" customFormat="1" x14ac:dyDescent="0.2">
      <c r="A273" s="115"/>
      <c r="B273" s="127"/>
      <c r="C273" s="53"/>
      <c r="D273" s="118"/>
      <c r="E273" s="53"/>
      <c r="F273" s="53"/>
      <c r="G273" s="53"/>
      <c r="H273" s="53"/>
      <c r="I273" s="125"/>
    </row>
    <row r="274" spans="1:9" s="121" customFormat="1" x14ac:dyDescent="0.2">
      <c r="A274" s="115"/>
      <c r="B274" s="128"/>
      <c r="C274" s="53"/>
      <c r="D274" s="118"/>
      <c r="E274" s="53"/>
      <c r="F274" s="53"/>
      <c r="G274" s="53"/>
      <c r="H274" s="53"/>
      <c r="I274" s="125"/>
    </row>
    <row r="275" spans="1:9" s="121" customFormat="1" x14ac:dyDescent="0.2">
      <c r="A275" s="115"/>
      <c r="B275" s="119"/>
      <c r="C275" s="53"/>
      <c r="D275" s="118"/>
      <c r="E275" s="53"/>
      <c r="F275" s="53"/>
      <c r="G275" s="53"/>
      <c r="H275" s="53"/>
      <c r="I275" s="125"/>
    </row>
    <row r="276" spans="1:9" x14ac:dyDescent="0.2">
      <c r="B276" s="119"/>
      <c r="I276" s="125"/>
    </row>
    <row r="277" spans="1:9" x14ac:dyDescent="0.2">
      <c r="B277" s="119"/>
      <c r="I277" s="125"/>
    </row>
    <row r="278" spans="1:9" x14ac:dyDescent="0.2">
      <c r="B278" s="119"/>
      <c r="I278" s="125"/>
    </row>
    <row r="279" spans="1:9" x14ac:dyDescent="0.2">
      <c r="B279" s="119"/>
      <c r="I279" s="125"/>
    </row>
    <row r="280" spans="1:9" x14ac:dyDescent="0.2">
      <c r="B280" s="119"/>
      <c r="I280" s="125"/>
    </row>
    <row r="281" spans="1:9" x14ac:dyDescent="0.2">
      <c r="B281" s="119"/>
      <c r="I281" s="125"/>
    </row>
    <row r="282" spans="1:9" x14ac:dyDescent="0.2">
      <c r="B282" s="119"/>
      <c r="I282" s="125"/>
    </row>
    <row r="283" spans="1:9" x14ac:dyDescent="0.2">
      <c r="B283" s="119"/>
      <c r="I283" s="125"/>
    </row>
    <row r="284" spans="1:9" x14ac:dyDescent="0.2">
      <c r="B284" s="119"/>
      <c r="I284" s="125"/>
    </row>
    <row r="285" spans="1:9" x14ac:dyDescent="0.2">
      <c r="B285" s="127"/>
      <c r="I285" s="125"/>
    </row>
    <row r="286" spans="1:9" x14ac:dyDescent="0.2">
      <c r="B286" s="128"/>
      <c r="I286" s="125"/>
    </row>
    <row r="287" spans="1:9" x14ac:dyDescent="0.2">
      <c r="B287" s="127"/>
      <c r="I287" s="125"/>
    </row>
    <row r="288" spans="1:9" x14ac:dyDescent="0.2">
      <c r="B288" s="128"/>
      <c r="I288" s="125"/>
    </row>
    <row r="289" spans="2:9" x14ac:dyDescent="0.2">
      <c r="B289" s="127"/>
      <c r="I289" s="125"/>
    </row>
    <row r="290" spans="2:9" x14ac:dyDescent="0.2">
      <c r="B290" s="127"/>
      <c r="I290" s="125"/>
    </row>
    <row r="291" spans="2:9" x14ac:dyDescent="0.2">
      <c r="B291" s="127"/>
      <c r="I291" s="125"/>
    </row>
    <row r="292" spans="2:9" x14ac:dyDescent="0.2">
      <c r="B292" s="127"/>
      <c r="I292" s="125"/>
    </row>
    <row r="293" spans="2:9" x14ac:dyDescent="0.2">
      <c r="B293" s="127"/>
      <c r="I293" s="125"/>
    </row>
    <row r="294" spans="2:9" x14ac:dyDescent="0.2">
      <c r="I294" s="125"/>
    </row>
    <row r="295" spans="2:9" x14ac:dyDescent="0.2">
      <c r="I295" s="125"/>
    </row>
    <row r="296" spans="2:9" x14ac:dyDescent="0.2">
      <c r="I296" s="125"/>
    </row>
    <row r="297" spans="2:9" x14ac:dyDescent="0.2">
      <c r="I297" s="125"/>
    </row>
    <row r="298" spans="2:9" x14ac:dyDescent="0.2">
      <c r="I298" s="125"/>
    </row>
    <row r="299" spans="2:9" x14ac:dyDescent="0.2">
      <c r="I299" s="125"/>
    </row>
    <row r="300" spans="2:9" x14ac:dyDescent="0.2">
      <c r="I300" s="125"/>
    </row>
    <row r="301" spans="2:9" x14ac:dyDescent="0.2">
      <c r="B301" s="127"/>
      <c r="I301" s="125"/>
    </row>
    <row r="302" spans="2:9" x14ac:dyDescent="0.2">
      <c r="B302" s="128"/>
      <c r="I302" s="125"/>
    </row>
    <row r="303" spans="2:9" x14ac:dyDescent="0.2">
      <c r="B303" s="127"/>
      <c r="I303" s="125"/>
    </row>
    <row r="304" spans="2:9" x14ac:dyDescent="0.2">
      <c r="B304" s="127"/>
      <c r="I304" s="125"/>
    </row>
    <row r="305" spans="1:9" x14ac:dyDescent="0.2">
      <c r="B305" s="127"/>
      <c r="I305" s="125"/>
    </row>
    <row r="306" spans="1:9" x14ac:dyDescent="0.2">
      <c r="B306" s="127"/>
      <c r="I306" s="125"/>
    </row>
    <row r="307" spans="1:9" x14ac:dyDescent="0.2">
      <c r="B307" s="127"/>
      <c r="I307" s="125"/>
    </row>
    <row r="308" spans="1:9" x14ac:dyDescent="0.2">
      <c r="B308" s="127"/>
      <c r="I308" s="125"/>
    </row>
    <row r="309" spans="1:9" x14ac:dyDescent="0.2">
      <c r="B309" s="127"/>
      <c r="I309" s="125"/>
    </row>
    <row r="310" spans="1:9" x14ac:dyDescent="0.2">
      <c r="B310" s="127"/>
      <c r="I310" s="125"/>
    </row>
    <row r="311" spans="1:9" x14ac:dyDescent="0.2">
      <c r="B311" s="127"/>
      <c r="I311" s="125"/>
    </row>
    <row r="312" spans="1:9" x14ac:dyDescent="0.2">
      <c r="B312" s="127"/>
      <c r="I312" s="125"/>
    </row>
    <row r="313" spans="1:9" x14ac:dyDescent="0.2">
      <c r="B313" s="127"/>
      <c r="I313" s="125"/>
    </row>
    <row r="314" spans="1:9" x14ac:dyDescent="0.2">
      <c r="B314" s="127"/>
      <c r="I314" s="125"/>
    </row>
    <row r="315" spans="1:9" x14ac:dyDescent="0.2">
      <c r="B315" s="127"/>
      <c r="I315" s="125"/>
    </row>
    <row r="316" spans="1:9" s="121" customFormat="1" x14ac:dyDescent="0.2">
      <c r="A316" s="115"/>
      <c r="B316" s="127"/>
      <c r="C316" s="53"/>
      <c r="D316" s="118"/>
      <c r="E316" s="53"/>
      <c r="F316" s="53"/>
      <c r="G316" s="53"/>
      <c r="H316" s="53"/>
      <c r="I316" s="125"/>
    </row>
    <row r="317" spans="1:9" x14ac:dyDescent="0.2">
      <c r="B317" s="127"/>
      <c r="I317" s="125"/>
    </row>
    <row r="318" spans="1:9" x14ac:dyDescent="0.2">
      <c r="B318" s="127"/>
      <c r="I318" s="125"/>
    </row>
    <row r="319" spans="1:9" x14ac:dyDescent="0.2">
      <c r="B319" s="127"/>
      <c r="I319" s="125"/>
    </row>
    <row r="320" spans="1:9" x14ac:dyDescent="0.2">
      <c r="B320" s="127"/>
      <c r="I320" s="125"/>
    </row>
    <row r="321" spans="1:9" x14ac:dyDescent="0.2">
      <c r="B321" s="127"/>
      <c r="I321" s="125"/>
    </row>
    <row r="322" spans="1:9" x14ac:dyDescent="0.2">
      <c r="B322" s="127"/>
      <c r="I322" s="125"/>
    </row>
    <row r="323" spans="1:9" s="121" customFormat="1" x14ac:dyDescent="0.2">
      <c r="A323" s="115"/>
      <c r="B323" s="127"/>
      <c r="C323" s="53"/>
      <c r="D323" s="118"/>
      <c r="E323" s="53"/>
      <c r="F323" s="53"/>
      <c r="G323" s="53"/>
      <c r="H323" s="53"/>
      <c r="I323" s="125"/>
    </row>
    <row r="324" spans="1:9" x14ac:dyDescent="0.2">
      <c r="B324" s="127"/>
      <c r="I324" s="125"/>
    </row>
    <row r="325" spans="1:9" x14ac:dyDescent="0.2">
      <c r="B325" s="127"/>
      <c r="I325" s="125"/>
    </row>
    <row r="326" spans="1:9" s="121" customFormat="1" x14ac:dyDescent="0.2">
      <c r="A326" s="115"/>
      <c r="B326" s="127"/>
      <c r="C326" s="53"/>
      <c r="D326" s="118"/>
      <c r="E326" s="53"/>
      <c r="F326" s="53"/>
      <c r="G326" s="53"/>
      <c r="H326" s="53"/>
      <c r="I326" s="125"/>
    </row>
    <row r="327" spans="1:9" x14ac:dyDescent="0.2">
      <c r="B327" s="127"/>
      <c r="I327" s="125"/>
    </row>
    <row r="328" spans="1:9" x14ac:dyDescent="0.2">
      <c r="B328" s="127"/>
      <c r="I328" s="125"/>
    </row>
    <row r="329" spans="1:9" x14ac:dyDescent="0.2">
      <c r="B329" s="127"/>
      <c r="I329" s="125"/>
    </row>
    <row r="330" spans="1:9" x14ac:dyDescent="0.2">
      <c r="B330" s="127"/>
      <c r="I330" s="125"/>
    </row>
    <row r="331" spans="1:9" x14ac:dyDescent="0.2">
      <c r="B331" s="127"/>
      <c r="I331" s="125"/>
    </row>
    <row r="332" spans="1:9" x14ac:dyDescent="0.2">
      <c r="B332" s="127"/>
      <c r="I332" s="125"/>
    </row>
    <row r="333" spans="1:9" x14ac:dyDescent="0.2">
      <c r="B333" s="127"/>
      <c r="I333" s="125"/>
    </row>
    <row r="334" spans="1:9" x14ac:dyDescent="0.2">
      <c r="B334" s="127"/>
      <c r="I334" s="125"/>
    </row>
    <row r="335" spans="1:9" x14ac:dyDescent="0.2">
      <c r="B335" s="127"/>
      <c r="I335" s="125"/>
    </row>
    <row r="336" spans="1:9" x14ac:dyDescent="0.2">
      <c r="B336" s="127"/>
      <c r="I336" s="125"/>
    </row>
    <row r="337" spans="1:9" x14ac:dyDescent="0.2">
      <c r="B337" s="127"/>
      <c r="I337" s="125"/>
    </row>
    <row r="338" spans="1:9" x14ac:dyDescent="0.2">
      <c r="B338" s="127"/>
      <c r="I338" s="125"/>
    </row>
    <row r="339" spans="1:9" x14ac:dyDescent="0.2">
      <c r="B339" s="127"/>
      <c r="I339" s="125"/>
    </row>
    <row r="340" spans="1:9" x14ac:dyDescent="0.2">
      <c r="B340" s="127"/>
      <c r="I340" s="125"/>
    </row>
    <row r="341" spans="1:9" x14ac:dyDescent="0.2">
      <c r="B341" s="127"/>
      <c r="I341" s="125"/>
    </row>
    <row r="342" spans="1:9" x14ac:dyDescent="0.2">
      <c r="B342" s="127"/>
      <c r="I342" s="125"/>
    </row>
    <row r="343" spans="1:9" x14ac:dyDescent="0.2">
      <c r="B343" s="127"/>
      <c r="I343" s="125"/>
    </row>
    <row r="344" spans="1:9" x14ac:dyDescent="0.2">
      <c r="B344" s="127"/>
      <c r="I344" s="125"/>
    </row>
    <row r="345" spans="1:9" x14ac:dyDescent="0.2">
      <c r="B345" s="127"/>
      <c r="I345" s="125"/>
    </row>
    <row r="346" spans="1:9" x14ac:dyDescent="0.2">
      <c r="B346" s="127"/>
      <c r="I346" s="125"/>
    </row>
    <row r="347" spans="1:9" x14ac:dyDescent="0.2">
      <c r="B347" s="127"/>
      <c r="I347" s="125"/>
    </row>
    <row r="348" spans="1:9" s="121" customFormat="1" x14ac:dyDescent="0.2">
      <c r="A348" s="115"/>
      <c r="B348" s="127"/>
      <c r="C348" s="53"/>
      <c r="D348" s="118"/>
      <c r="E348" s="53"/>
      <c r="F348" s="53"/>
      <c r="G348" s="53"/>
      <c r="H348" s="53"/>
      <c r="I348" s="125"/>
    </row>
    <row r="349" spans="1:9" s="121" customFormat="1" x14ac:dyDescent="0.2">
      <c r="A349" s="115"/>
      <c r="B349" s="127"/>
      <c r="C349" s="53"/>
      <c r="D349" s="118"/>
      <c r="E349" s="53"/>
      <c r="F349" s="53"/>
      <c r="G349" s="53"/>
      <c r="H349" s="53"/>
      <c r="I349" s="125"/>
    </row>
    <row r="350" spans="1:9" x14ac:dyDescent="0.2">
      <c r="B350" s="127"/>
      <c r="I350" s="125"/>
    </row>
    <row r="351" spans="1:9" x14ac:dyDescent="0.2">
      <c r="B351" s="127"/>
      <c r="I351" s="125"/>
    </row>
    <row r="352" spans="1:9" x14ac:dyDescent="0.2">
      <c r="B352" s="127"/>
      <c r="I352" s="125"/>
    </row>
    <row r="353" spans="1:9" x14ac:dyDescent="0.2">
      <c r="B353" s="127"/>
      <c r="I353" s="125"/>
    </row>
    <row r="354" spans="1:9" x14ac:dyDescent="0.2">
      <c r="B354" s="127"/>
      <c r="I354" s="125"/>
    </row>
    <row r="355" spans="1:9" x14ac:dyDescent="0.2">
      <c r="B355" s="127"/>
      <c r="I355" s="125"/>
    </row>
    <row r="356" spans="1:9" x14ac:dyDescent="0.2">
      <c r="B356" s="127"/>
      <c r="I356" s="125"/>
    </row>
    <row r="357" spans="1:9" x14ac:dyDescent="0.2">
      <c r="B357" s="127"/>
      <c r="I357" s="125"/>
    </row>
    <row r="358" spans="1:9" x14ac:dyDescent="0.2">
      <c r="B358" s="127"/>
      <c r="I358" s="125"/>
    </row>
    <row r="359" spans="1:9" x14ac:dyDescent="0.2">
      <c r="B359" s="127"/>
      <c r="I359" s="125"/>
    </row>
    <row r="360" spans="1:9" x14ac:dyDescent="0.2">
      <c r="B360" s="127"/>
      <c r="I360" s="125"/>
    </row>
    <row r="361" spans="1:9" x14ac:dyDescent="0.2">
      <c r="B361" s="127"/>
      <c r="I361" s="125"/>
    </row>
    <row r="362" spans="1:9" x14ac:dyDescent="0.2">
      <c r="I362" s="125"/>
    </row>
    <row r="363" spans="1:9" x14ac:dyDescent="0.2">
      <c r="B363" s="123"/>
      <c r="I363" s="125"/>
    </row>
    <row r="364" spans="1:9" x14ac:dyDescent="0.2">
      <c r="I364" s="125"/>
    </row>
    <row r="365" spans="1:9" s="121" customFormat="1" x14ac:dyDescent="0.2">
      <c r="A365" s="115"/>
      <c r="B365" s="120"/>
      <c r="C365" s="53"/>
      <c r="D365" s="118"/>
      <c r="E365" s="53"/>
      <c r="F365" s="53"/>
      <c r="G365" s="53"/>
      <c r="H365" s="53"/>
      <c r="I365" s="125"/>
    </row>
    <row r="366" spans="1:9" x14ac:dyDescent="0.2">
      <c r="I366" s="125"/>
    </row>
    <row r="367" spans="1:9" x14ac:dyDescent="0.2">
      <c r="I367" s="125"/>
    </row>
    <row r="368" spans="1:9" x14ac:dyDescent="0.2">
      <c r="I368" s="125"/>
    </row>
    <row r="369" spans="9:9" x14ac:dyDescent="0.2">
      <c r="I369" s="125"/>
    </row>
    <row r="370" spans="9:9" x14ac:dyDescent="0.2">
      <c r="I370" s="125"/>
    </row>
    <row r="371" spans="9:9" x14ac:dyDescent="0.2">
      <c r="I371" s="125"/>
    </row>
    <row r="372" spans="9:9" x14ac:dyDescent="0.2">
      <c r="I372" s="125"/>
    </row>
    <row r="373" spans="9:9" x14ac:dyDescent="0.2">
      <c r="I373" s="125"/>
    </row>
    <row r="374" spans="9:9" x14ac:dyDescent="0.2">
      <c r="I374" s="125"/>
    </row>
    <row r="375" spans="9:9" x14ac:dyDescent="0.2">
      <c r="I375" s="125"/>
    </row>
    <row r="376" spans="9:9" x14ac:dyDescent="0.2">
      <c r="I376" s="125"/>
    </row>
    <row r="377" spans="9:9" x14ac:dyDescent="0.2">
      <c r="I377" s="125"/>
    </row>
    <row r="378" spans="9:9" x14ac:dyDescent="0.2">
      <c r="I378" s="125"/>
    </row>
    <row r="379" spans="9:9" x14ac:dyDescent="0.2">
      <c r="I379" s="125"/>
    </row>
    <row r="380" spans="9:9" x14ac:dyDescent="0.2">
      <c r="I380" s="125"/>
    </row>
    <row r="381" spans="9:9" x14ac:dyDescent="0.2">
      <c r="I381" s="125"/>
    </row>
    <row r="382" spans="9:9" x14ac:dyDescent="0.2">
      <c r="I382" s="125"/>
    </row>
    <row r="383" spans="9:9" x14ac:dyDescent="0.2">
      <c r="I383" s="125"/>
    </row>
    <row r="384" spans="9:9" x14ac:dyDescent="0.2">
      <c r="I384" s="125"/>
    </row>
    <row r="385" spans="2:9" x14ac:dyDescent="0.2">
      <c r="I385" s="125"/>
    </row>
    <row r="386" spans="2:9" x14ac:dyDescent="0.2">
      <c r="I386" s="125"/>
    </row>
    <row r="387" spans="2:9" x14ac:dyDescent="0.2">
      <c r="I387" s="125"/>
    </row>
    <row r="388" spans="2:9" x14ac:dyDescent="0.2">
      <c r="I388" s="125"/>
    </row>
    <row r="389" spans="2:9" x14ac:dyDescent="0.2">
      <c r="I389" s="125"/>
    </row>
    <row r="390" spans="2:9" x14ac:dyDescent="0.2">
      <c r="I390" s="125"/>
    </row>
    <row r="391" spans="2:9" x14ac:dyDescent="0.2">
      <c r="I391" s="125"/>
    </row>
    <row r="392" spans="2:9" x14ac:dyDescent="0.2">
      <c r="I392" s="125"/>
    </row>
    <row r="393" spans="2:9" x14ac:dyDescent="0.2">
      <c r="I393" s="125"/>
    </row>
    <row r="394" spans="2:9" x14ac:dyDescent="0.2">
      <c r="I394" s="125"/>
    </row>
    <row r="395" spans="2:9" x14ac:dyDescent="0.2">
      <c r="I395" s="125"/>
    </row>
    <row r="396" spans="2:9" x14ac:dyDescent="0.2">
      <c r="I396" s="125"/>
    </row>
    <row r="397" spans="2:9" x14ac:dyDescent="0.2">
      <c r="I397" s="125"/>
    </row>
    <row r="398" spans="2:9" x14ac:dyDescent="0.2">
      <c r="I398" s="125"/>
    </row>
    <row r="399" spans="2:9" x14ac:dyDescent="0.2">
      <c r="B399" s="122"/>
      <c r="I399" s="125"/>
    </row>
    <row r="400" spans="2:9" x14ac:dyDescent="0.2">
      <c r="B400" s="122"/>
      <c r="C400" s="129"/>
      <c r="D400" s="130"/>
      <c r="E400" s="121"/>
      <c r="F400" s="121"/>
      <c r="G400" s="121"/>
      <c r="H400" s="121"/>
      <c r="I400" s="121"/>
    </row>
    <row r="401" spans="1:9" x14ac:dyDescent="0.2">
      <c r="B401" s="123"/>
      <c r="C401" s="121"/>
      <c r="D401" s="124"/>
      <c r="E401" s="121"/>
      <c r="F401" s="121"/>
      <c r="G401" s="121"/>
      <c r="H401" s="121"/>
      <c r="I401" s="121"/>
    </row>
    <row r="403" spans="1:9" x14ac:dyDescent="0.2">
      <c r="A403" s="126"/>
    </row>
    <row r="404" spans="1:9" x14ac:dyDescent="0.2">
      <c r="A404" s="126"/>
    </row>
    <row r="428" spans="1:9" x14ac:dyDescent="0.2">
      <c r="B428" s="122"/>
      <c r="C428" s="129"/>
      <c r="D428" s="124"/>
      <c r="E428" s="121"/>
      <c r="F428" s="121"/>
      <c r="G428" s="121"/>
      <c r="H428" s="121"/>
      <c r="I428" s="121"/>
    </row>
    <row r="430" spans="1:9" x14ac:dyDescent="0.2">
      <c r="B430" s="123"/>
      <c r="C430" s="121"/>
      <c r="D430" s="124"/>
      <c r="E430" s="121"/>
      <c r="F430" s="121"/>
      <c r="G430" s="121"/>
      <c r="H430" s="121"/>
      <c r="I430" s="121"/>
    </row>
    <row r="431" spans="1:9" x14ac:dyDescent="0.2">
      <c r="A431" s="126"/>
      <c r="B431" s="123"/>
      <c r="C431" s="121"/>
      <c r="D431" s="124"/>
      <c r="E431" s="121"/>
      <c r="F431" s="121"/>
      <c r="G431" s="121"/>
      <c r="H431" s="121"/>
      <c r="I431" s="121"/>
    </row>
    <row r="433" spans="1:9" x14ac:dyDescent="0.2">
      <c r="A433" s="126"/>
    </row>
    <row r="434" spans="1:9" x14ac:dyDescent="0.2">
      <c r="A434" s="126"/>
    </row>
    <row r="447" spans="1:9" x14ac:dyDescent="0.2">
      <c r="B447" s="122"/>
      <c r="C447" s="121"/>
      <c r="D447" s="124"/>
      <c r="E447" s="121"/>
      <c r="F447" s="121"/>
      <c r="G447" s="121"/>
      <c r="H447" s="121"/>
      <c r="I447" s="121"/>
    </row>
    <row r="450" spans="1:3" x14ac:dyDescent="0.2">
      <c r="A450" s="126"/>
      <c r="B450" s="123"/>
    </row>
    <row r="458" spans="1:3" x14ac:dyDescent="0.2">
      <c r="B458" s="122"/>
    </row>
    <row r="463" spans="1:3" x14ac:dyDescent="0.2">
      <c r="C463" s="125"/>
    </row>
    <row r="464" spans="1:3" x14ac:dyDescent="0.2">
      <c r="C464" s="125"/>
    </row>
    <row r="465" spans="1:11" x14ac:dyDescent="0.2">
      <c r="C465" s="125"/>
    </row>
    <row r="466" spans="1:11" x14ac:dyDescent="0.2">
      <c r="C466" s="125"/>
    </row>
    <row r="467" spans="1:11" x14ac:dyDescent="0.2">
      <c r="C467" s="125"/>
    </row>
    <row r="468" spans="1:11" x14ac:dyDescent="0.2">
      <c r="A468" s="131"/>
      <c r="C468" s="125"/>
    </row>
    <row r="469" spans="1:11" x14ac:dyDescent="0.2">
      <c r="C469" s="125"/>
    </row>
    <row r="470" spans="1:11" x14ac:dyDescent="0.2">
      <c r="C470" s="125"/>
    </row>
    <row r="471" spans="1:11" x14ac:dyDescent="0.2">
      <c r="C471" s="125"/>
    </row>
    <row r="472" spans="1:11" x14ac:dyDescent="0.2">
      <c r="C472" s="125"/>
    </row>
    <row r="473" spans="1:11" x14ac:dyDescent="0.2">
      <c r="C473" s="125"/>
    </row>
    <row r="474" spans="1:11" s="118" customFormat="1" x14ac:dyDescent="0.2">
      <c r="A474" s="115"/>
      <c r="B474" s="120"/>
      <c r="C474" s="125"/>
      <c r="E474" s="53"/>
      <c r="F474" s="53"/>
      <c r="G474" s="53"/>
      <c r="H474" s="53"/>
      <c r="I474" s="53"/>
      <c r="J474" s="53"/>
      <c r="K474" s="53"/>
    </row>
    <row r="475" spans="1:11" s="118" customFormat="1" x14ac:dyDescent="0.2">
      <c r="A475" s="115"/>
      <c r="B475" s="120"/>
      <c r="C475" s="125"/>
      <c r="E475" s="53"/>
      <c r="F475" s="53"/>
      <c r="G475" s="53"/>
      <c r="H475" s="53"/>
      <c r="I475" s="53"/>
      <c r="J475" s="53"/>
      <c r="K475" s="53"/>
    </row>
    <row r="476" spans="1:11" s="118" customFormat="1" x14ac:dyDescent="0.2">
      <c r="A476" s="115"/>
      <c r="B476" s="120"/>
      <c r="C476" s="125"/>
      <c r="E476" s="53"/>
      <c r="F476" s="53"/>
      <c r="G476" s="53"/>
      <c r="H476" s="53"/>
      <c r="I476" s="53"/>
      <c r="J476" s="53"/>
      <c r="K476" s="53"/>
    </row>
    <row r="477" spans="1:11" s="118" customFormat="1" x14ac:dyDescent="0.2">
      <c r="A477" s="115"/>
      <c r="B477" s="120"/>
      <c r="C477" s="125"/>
      <c r="E477" s="53"/>
      <c r="F477" s="53"/>
      <c r="G477" s="53"/>
      <c r="H477" s="53"/>
      <c r="I477" s="53"/>
      <c r="J477" s="53"/>
      <c r="K477" s="53"/>
    </row>
    <row r="478" spans="1:11" s="118" customFormat="1" x14ac:dyDescent="0.2">
      <c r="A478" s="115"/>
      <c r="B478" s="120"/>
      <c r="C478" s="125"/>
      <c r="E478" s="53"/>
      <c r="F478" s="53"/>
      <c r="G478" s="53"/>
      <c r="H478" s="53"/>
      <c r="I478" s="53"/>
      <c r="J478" s="53"/>
      <c r="K478" s="53"/>
    </row>
    <row r="479" spans="1:11" s="118" customFormat="1" x14ac:dyDescent="0.2">
      <c r="A479" s="115"/>
      <c r="B479" s="120"/>
      <c r="C479" s="125"/>
      <c r="E479" s="53"/>
      <c r="F479" s="53"/>
      <c r="G479" s="53"/>
      <c r="H479" s="53"/>
      <c r="I479" s="53"/>
      <c r="J479" s="53"/>
      <c r="K479" s="53"/>
    </row>
    <row r="480" spans="1:11" s="118" customFormat="1" x14ac:dyDescent="0.2">
      <c r="A480" s="115"/>
      <c r="B480" s="120"/>
      <c r="C480" s="125"/>
      <c r="E480" s="53"/>
      <c r="F480" s="53"/>
      <c r="G480" s="53"/>
      <c r="H480" s="53"/>
      <c r="I480" s="53"/>
      <c r="J480" s="53"/>
      <c r="K480" s="53"/>
    </row>
    <row r="481" spans="1:11" s="118" customFormat="1" x14ac:dyDescent="0.2">
      <c r="A481" s="115"/>
      <c r="B481" s="120"/>
      <c r="C481" s="125"/>
      <c r="E481" s="53"/>
      <c r="F481" s="53"/>
      <c r="G481" s="53"/>
      <c r="H481" s="53"/>
      <c r="I481" s="53"/>
      <c r="J481" s="53"/>
      <c r="K481" s="53"/>
    </row>
    <row r="482" spans="1:11" s="118" customFormat="1" x14ac:dyDescent="0.2">
      <c r="A482" s="115"/>
      <c r="B482" s="120"/>
      <c r="C482" s="125"/>
      <c r="E482" s="53"/>
      <c r="F482" s="53"/>
      <c r="G482" s="53"/>
      <c r="H482" s="53"/>
      <c r="I482" s="53"/>
      <c r="J482" s="53"/>
      <c r="K482" s="53"/>
    </row>
    <row r="483" spans="1:11" s="118" customFormat="1" x14ac:dyDescent="0.2">
      <c r="A483" s="115"/>
      <c r="B483" s="120"/>
      <c r="C483" s="125"/>
      <c r="E483" s="53"/>
      <c r="F483" s="53"/>
      <c r="G483" s="53"/>
      <c r="H483" s="53"/>
      <c r="I483" s="53"/>
      <c r="J483" s="53"/>
      <c r="K483" s="53"/>
    </row>
    <row r="484" spans="1:11" s="118" customFormat="1" x14ac:dyDescent="0.2">
      <c r="A484" s="115"/>
      <c r="B484" s="120"/>
      <c r="C484" s="125"/>
      <c r="E484" s="53"/>
      <c r="F484" s="53"/>
      <c r="G484" s="53"/>
      <c r="H484" s="53"/>
      <c r="I484" s="53"/>
      <c r="J484" s="53"/>
      <c r="K484" s="53"/>
    </row>
    <row r="485" spans="1:11" s="118" customFormat="1" x14ac:dyDescent="0.2">
      <c r="A485" s="115"/>
      <c r="B485" s="120"/>
      <c r="C485" s="125"/>
      <c r="E485" s="53"/>
      <c r="F485" s="53"/>
      <c r="G485" s="53"/>
      <c r="H485" s="53"/>
      <c r="I485" s="53"/>
      <c r="J485" s="53"/>
      <c r="K485" s="53"/>
    </row>
    <row r="486" spans="1:11" s="118" customFormat="1" x14ac:dyDescent="0.2">
      <c r="A486" s="115"/>
      <c r="B486" s="120"/>
      <c r="C486" s="125"/>
      <c r="E486" s="53"/>
      <c r="F486" s="53"/>
      <c r="G486" s="53"/>
      <c r="H486" s="53"/>
      <c r="I486" s="53"/>
      <c r="J486" s="53"/>
      <c r="K486" s="53"/>
    </row>
    <row r="487" spans="1:11" s="118" customFormat="1" x14ac:dyDescent="0.2">
      <c r="A487" s="115"/>
      <c r="B487" s="120"/>
      <c r="C487" s="125"/>
      <c r="E487" s="53"/>
      <c r="F487" s="53"/>
      <c r="G487" s="53"/>
      <c r="H487" s="53"/>
      <c r="I487" s="53"/>
      <c r="J487" s="53"/>
      <c r="K487" s="53"/>
    </row>
    <row r="488" spans="1:11" s="118" customFormat="1" x14ac:dyDescent="0.2">
      <c r="A488" s="115"/>
      <c r="B488" s="120"/>
      <c r="C488" s="125"/>
      <c r="E488" s="53"/>
      <c r="F488" s="53"/>
      <c r="G488" s="53"/>
      <c r="H488" s="53"/>
      <c r="I488" s="53"/>
      <c r="J488" s="53"/>
      <c r="K488" s="53"/>
    </row>
    <row r="489" spans="1:11" s="118" customFormat="1" x14ac:dyDescent="0.2">
      <c r="A489" s="115"/>
      <c r="B489" s="120"/>
      <c r="C489" s="125"/>
      <c r="E489" s="53"/>
      <c r="F489" s="53"/>
      <c r="G489" s="53"/>
      <c r="H489" s="53"/>
      <c r="I489" s="53"/>
      <c r="J489" s="53"/>
      <c r="K489" s="53"/>
    </row>
    <row r="490" spans="1:11" x14ac:dyDescent="0.2">
      <c r="C490" s="125"/>
    </row>
    <row r="491" spans="1:11" x14ac:dyDescent="0.2">
      <c r="C491" s="125"/>
    </row>
    <row r="492" spans="1:11" x14ac:dyDescent="0.2">
      <c r="A492" s="131"/>
      <c r="C492" s="125"/>
    </row>
    <row r="493" spans="1:11" x14ac:dyDescent="0.2">
      <c r="A493" s="131"/>
      <c r="C493" s="125"/>
    </row>
    <row r="494" spans="1:11" x14ac:dyDescent="0.2">
      <c r="C494" s="125"/>
    </row>
    <row r="495" spans="1:11" x14ac:dyDescent="0.2">
      <c r="C495" s="125"/>
    </row>
    <row r="496" spans="1:11" x14ac:dyDescent="0.2">
      <c r="C496" s="125"/>
    </row>
    <row r="497" spans="1:9" x14ac:dyDescent="0.2">
      <c r="C497" s="125"/>
    </row>
    <row r="498" spans="1:9" x14ac:dyDescent="0.2">
      <c r="C498" s="125"/>
    </row>
    <row r="499" spans="1:9" s="121" customFormat="1" x14ac:dyDescent="0.2">
      <c r="A499" s="115"/>
      <c r="B499" s="120"/>
      <c r="C499" s="125"/>
      <c r="D499" s="118"/>
      <c r="E499" s="53"/>
      <c r="F499" s="53"/>
      <c r="G499" s="53"/>
      <c r="H499" s="53"/>
      <c r="I499" s="53"/>
    </row>
    <row r="500" spans="1:9" s="121" customFormat="1" x14ac:dyDescent="0.2">
      <c r="A500" s="115"/>
      <c r="B500" s="120"/>
      <c r="C500" s="125"/>
      <c r="D500" s="118"/>
      <c r="E500" s="53"/>
      <c r="F500" s="53"/>
      <c r="G500" s="53"/>
      <c r="H500" s="53"/>
      <c r="I500" s="53"/>
    </row>
    <row r="501" spans="1:9" x14ac:dyDescent="0.2">
      <c r="C501" s="125"/>
    </row>
    <row r="502" spans="1:9" x14ac:dyDescent="0.2">
      <c r="B502" s="123"/>
      <c r="C502" s="132"/>
      <c r="D502" s="124"/>
      <c r="E502" s="121"/>
      <c r="F502" s="121"/>
      <c r="G502" s="121"/>
      <c r="H502" s="121"/>
      <c r="I502" s="121"/>
    </row>
    <row r="503" spans="1:9" x14ac:dyDescent="0.2">
      <c r="B503" s="123"/>
      <c r="C503" s="125"/>
      <c r="D503" s="124"/>
      <c r="E503" s="121"/>
      <c r="F503" s="121"/>
      <c r="G503" s="121"/>
      <c r="H503" s="121"/>
      <c r="I503" s="121"/>
    </row>
    <row r="504" spans="1:9" x14ac:dyDescent="0.2">
      <c r="B504" s="123"/>
      <c r="C504" s="125"/>
      <c r="D504" s="124"/>
      <c r="E504" s="121"/>
      <c r="F504" s="121"/>
      <c r="G504" s="121"/>
      <c r="H504" s="121"/>
      <c r="I504" s="121"/>
    </row>
    <row r="505" spans="1:9" x14ac:dyDescent="0.2">
      <c r="A505" s="126"/>
      <c r="B505" s="123"/>
      <c r="C505" s="125"/>
      <c r="D505" s="124"/>
      <c r="E505" s="121"/>
      <c r="F505" s="121"/>
      <c r="G505" s="121"/>
      <c r="H505" s="121"/>
      <c r="I505" s="121"/>
    </row>
    <row r="506" spans="1:9" x14ac:dyDescent="0.2">
      <c r="A506" s="126"/>
      <c r="B506" s="123"/>
      <c r="C506" s="125"/>
      <c r="D506" s="124"/>
      <c r="E506" s="121"/>
      <c r="F506" s="121"/>
      <c r="G506" s="121"/>
      <c r="H506" s="121"/>
      <c r="I506" s="121"/>
    </row>
    <row r="507" spans="1:9" x14ac:dyDescent="0.2">
      <c r="A507" s="126"/>
    </row>
    <row r="508" spans="1:9" x14ac:dyDescent="0.2">
      <c r="A508" s="126"/>
    </row>
    <row r="509" spans="1:9" x14ac:dyDescent="0.2">
      <c r="A509" s="126"/>
    </row>
    <row r="510" spans="1:9" x14ac:dyDescent="0.2">
      <c r="B510" s="133"/>
      <c r="C510" s="121"/>
      <c r="D510" s="124"/>
      <c r="E510" s="121"/>
      <c r="F510" s="121"/>
      <c r="G510" s="121"/>
      <c r="H510" s="121"/>
      <c r="I510" s="121"/>
    </row>
    <row r="511" spans="1:9" x14ac:dyDescent="0.2">
      <c r="B511" s="133"/>
      <c r="C511" s="121"/>
      <c r="D511" s="124"/>
      <c r="E511" s="121"/>
      <c r="F511" s="121"/>
      <c r="G511" s="121"/>
      <c r="H511" s="121"/>
      <c r="I511" s="121"/>
    </row>
    <row r="512" spans="1:9" x14ac:dyDescent="0.2">
      <c r="B512" s="123"/>
      <c r="C512" s="121"/>
      <c r="D512" s="124"/>
      <c r="E512" s="121"/>
      <c r="F512" s="121"/>
      <c r="G512" s="121"/>
      <c r="H512" s="121"/>
      <c r="I512" s="121"/>
    </row>
    <row r="513" spans="1:9" x14ac:dyDescent="0.2">
      <c r="A513" s="126"/>
      <c r="B513" s="133"/>
      <c r="C513" s="121"/>
      <c r="D513" s="124"/>
      <c r="E513" s="121"/>
      <c r="F513" s="121"/>
      <c r="G513" s="121"/>
      <c r="H513" s="121"/>
      <c r="I513" s="121"/>
    </row>
    <row r="514" spans="1:9" x14ac:dyDescent="0.2">
      <c r="A514" s="126"/>
      <c r="B514" s="134"/>
    </row>
    <row r="515" spans="1:9" x14ac:dyDescent="0.2">
      <c r="A515" s="126"/>
      <c r="B515" s="133"/>
      <c r="C515" s="121"/>
      <c r="D515" s="124"/>
      <c r="E515" s="121"/>
      <c r="F515" s="121"/>
      <c r="G515" s="121"/>
      <c r="H515" s="121"/>
      <c r="I515" s="121"/>
    </row>
    <row r="516" spans="1:9" x14ac:dyDescent="0.2">
      <c r="A516" s="126"/>
      <c r="B516" s="123"/>
      <c r="C516" s="121"/>
      <c r="D516" s="124"/>
      <c r="E516" s="121"/>
      <c r="F516" s="121"/>
      <c r="G516" s="121"/>
      <c r="H516" s="121"/>
      <c r="I516" s="121"/>
    </row>
    <row r="517" spans="1:9" x14ac:dyDescent="0.2">
      <c r="B517" s="123"/>
      <c r="C517" s="121"/>
      <c r="D517" s="124"/>
      <c r="E517" s="121"/>
      <c r="F517" s="121"/>
      <c r="G517" s="121"/>
      <c r="H517" s="121"/>
      <c r="I517" s="121"/>
    </row>
    <row r="518" spans="1:9" x14ac:dyDescent="0.2">
      <c r="A518" s="126"/>
    </row>
    <row r="519" spans="1:9" x14ac:dyDescent="0.2">
      <c r="A519" s="126"/>
    </row>
    <row r="520" spans="1:9" x14ac:dyDescent="0.2">
      <c r="A520" s="126"/>
    </row>
    <row r="521" spans="1:9" x14ac:dyDescent="0.2">
      <c r="B521" s="123"/>
      <c r="C521" s="121"/>
      <c r="D521" s="124"/>
      <c r="E521" s="121"/>
      <c r="F521" s="121"/>
      <c r="G521" s="121"/>
      <c r="H521" s="121"/>
      <c r="I521" s="121"/>
    </row>
    <row r="523" spans="1:9" x14ac:dyDescent="0.2">
      <c r="B523" s="135"/>
    </row>
    <row r="524" spans="1:9" x14ac:dyDescent="0.2">
      <c r="A524" s="126"/>
      <c r="B524" s="135"/>
    </row>
    <row r="526" spans="1:9" x14ac:dyDescent="0.2">
      <c r="B526" s="123"/>
      <c r="C526" s="121"/>
      <c r="D526" s="124"/>
      <c r="E526" s="121"/>
      <c r="F526" s="121"/>
      <c r="G526" s="121"/>
      <c r="H526" s="121"/>
      <c r="I526" s="121"/>
    </row>
    <row r="527" spans="1:9" s="121" customFormat="1" x14ac:dyDescent="0.2">
      <c r="A527" s="115"/>
      <c r="B527" s="120"/>
      <c r="C527" s="53"/>
      <c r="D527" s="118"/>
      <c r="E527" s="53"/>
      <c r="F527" s="53"/>
      <c r="G527" s="53"/>
      <c r="H527" s="53"/>
      <c r="I527" s="53"/>
    </row>
    <row r="529" spans="1:9" s="121" customFormat="1" x14ac:dyDescent="0.2">
      <c r="A529" s="126"/>
      <c r="B529" s="120"/>
      <c r="C529" s="53"/>
      <c r="D529" s="118"/>
      <c r="E529" s="53"/>
      <c r="F529" s="53"/>
      <c r="G529" s="53"/>
      <c r="H529" s="53"/>
      <c r="I529" s="53"/>
    </row>
    <row r="530" spans="1:9" s="121" customFormat="1" x14ac:dyDescent="0.2">
      <c r="A530" s="115"/>
      <c r="B530" s="120"/>
      <c r="C530" s="53"/>
      <c r="D530" s="118"/>
      <c r="E530" s="53"/>
      <c r="F530" s="53"/>
      <c r="G530" s="53"/>
      <c r="H530" s="53"/>
      <c r="I530" s="53"/>
    </row>
    <row r="546" spans="1:9" s="121" customFormat="1" x14ac:dyDescent="0.2">
      <c r="A546" s="115"/>
      <c r="B546" s="120"/>
      <c r="C546" s="53"/>
      <c r="D546" s="118"/>
      <c r="E546" s="53"/>
      <c r="F546" s="53"/>
      <c r="G546" s="53"/>
      <c r="H546" s="53"/>
      <c r="I546" s="53"/>
    </row>
    <row r="560" spans="1:9" x14ac:dyDescent="0.2">
      <c r="B560" s="122"/>
      <c r="E560" s="121"/>
      <c r="F560" s="121"/>
      <c r="G560" s="121"/>
      <c r="H560" s="121"/>
      <c r="I560" s="121"/>
    </row>
    <row r="563" spans="1:9" x14ac:dyDescent="0.2">
      <c r="A563" s="126"/>
      <c r="B563" s="123"/>
      <c r="C563" s="121"/>
      <c r="D563" s="124"/>
      <c r="E563" s="121"/>
      <c r="F563" s="121"/>
      <c r="G563" s="121"/>
      <c r="H563" s="121"/>
      <c r="I563" s="121"/>
    </row>
    <row r="565" spans="1:9" x14ac:dyDescent="0.2">
      <c r="B565" s="136"/>
      <c r="C565" s="137"/>
      <c r="D565" s="138"/>
      <c r="E565" s="137"/>
      <c r="F565" s="137"/>
      <c r="G565" s="137"/>
      <c r="H565" s="137"/>
      <c r="I565" s="137"/>
    </row>
    <row r="566" spans="1:9" x14ac:dyDescent="0.2">
      <c r="A566" s="126"/>
      <c r="B566" s="136"/>
      <c r="C566" s="137"/>
      <c r="D566" s="138"/>
      <c r="E566" s="137"/>
      <c r="F566" s="137"/>
      <c r="G566" s="137"/>
      <c r="H566" s="137"/>
      <c r="I566" s="137"/>
    </row>
    <row r="568" spans="1:9" x14ac:dyDescent="0.2">
      <c r="A568" s="139"/>
    </row>
    <row r="569" spans="1:9" x14ac:dyDescent="0.2">
      <c r="A569" s="139"/>
    </row>
    <row r="591" spans="2:9" x14ac:dyDescent="0.2">
      <c r="B591" s="122"/>
      <c r="C591" s="121"/>
      <c r="D591" s="124"/>
      <c r="E591" s="121"/>
      <c r="F591" s="121"/>
      <c r="G591" s="121"/>
      <c r="H591" s="121"/>
      <c r="I591" s="121"/>
    </row>
    <row r="594" spans="1:9" x14ac:dyDescent="0.2">
      <c r="A594" s="126"/>
      <c r="B594" s="123"/>
      <c r="C594" s="121"/>
      <c r="D594" s="124"/>
      <c r="E594" s="121"/>
      <c r="F594" s="121"/>
      <c r="G594" s="121"/>
      <c r="H594" s="121"/>
      <c r="I594" s="121"/>
    </row>
    <row r="596" spans="1:9" x14ac:dyDescent="0.2">
      <c r="B596" s="136"/>
      <c r="C596" s="137"/>
      <c r="D596" s="138"/>
      <c r="E596" s="137"/>
      <c r="F596" s="137"/>
      <c r="G596" s="137"/>
      <c r="H596" s="137"/>
      <c r="I596" s="137"/>
    </row>
    <row r="597" spans="1:9" x14ac:dyDescent="0.2">
      <c r="A597" s="126"/>
      <c r="B597" s="136"/>
      <c r="C597" s="137"/>
      <c r="D597" s="138"/>
      <c r="E597" s="137"/>
      <c r="F597" s="137"/>
      <c r="G597" s="137"/>
      <c r="H597" s="137"/>
      <c r="I597" s="137"/>
    </row>
    <row r="599" spans="1:9" x14ac:dyDescent="0.2">
      <c r="A599" s="139"/>
    </row>
    <row r="600" spans="1:9" x14ac:dyDescent="0.2">
      <c r="A600" s="139"/>
    </row>
    <row r="601" spans="1:9" s="121" customFormat="1" x14ac:dyDescent="0.2">
      <c r="A601" s="115"/>
      <c r="B601" s="120"/>
      <c r="C601" s="53"/>
      <c r="D601" s="118"/>
      <c r="E601" s="53"/>
      <c r="F601" s="53"/>
      <c r="G601" s="53"/>
      <c r="H601" s="53"/>
      <c r="I601" s="53"/>
    </row>
    <row r="602" spans="1:9" s="121" customFormat="1" x14ac:dyDescent="0.2">
      <c r="A602" s="115"/>
      <c r="B602" s="120"/>
      <c r="C602" s="53"/>
      <c r="D602" s="118"/>
      <c r="E602" s="53"/>
      <c r="F602" s="53"/>
      <c r="G602" s="53"/>
      <c r="H602" s="53"/>
      <c r="I602" s="53"/>
    </row>
    <row r="603" spans="1:9" s="121" customFormat="1" x14ac:dyDescent="0.2">
      <c r="A603" s="115"/>
      <c r="B603" s="120"/>
      <c r="C603" s="53"/>
      <c r="D603" s="118"/>
      <c r="E603" s="53"/>
      <c r="F603" s="53"/>
      <c r="G603" s="53"/>
      <c r="H603" s="53"/>
      <c r="I603" s="53"/>
    </row>
    <row r="604" spans="1:9" s="121" customFormat="1" x14ac:dyDescent="0.2">
      <c r="A604" s="115"/>
      <c r="B604" s="120"/>
      <c r="C604" s="53"/>
      <c r="D604" s="118"/>
      <c r="E604" s="53"/>
      <c r="F604" s="53"/>
      <c r="G604" s="53"/>
      <c r="H604" s="53"/>
      <c r="I604" s="53"/>
    </row>
    <row r="605" spans="1:9" s="121" customFormat="1" x14ac:dyDescent="0.2">
      <c r="A605" s="115"/>
      <c r="B605" s="120"/>
      <c r="C605" s="53"/>
      <c r="D605" s="118"/>
      <c r="E605" s="53"/>
      <c r="F605" s="53"/>
      <c r="G605" s="53"/>
      <c r="H605" s="53"/>
      <c r="I605" s="53"/>
    </row>
    <row r="609" spans="1:9" s="121" customFormat="1" x14ac:dyDescent="0.2">
      <c r="A609" s="115"/>
      <c r="B609" s="120"/>
      <c r="C609" s="53"/>
      <c r="D609" s="118"/>
      <c r="E609" s="53"/>
      <c r="F609" s="53"/>
      <c r="G609" s="53"/>
      <c r="H609" s="53"/>
      <c r="I609" s="53"/>
    </row>
    <row r="610" spans="1:9" s="121" customFormat="1" x14ac:dyDescent="0.2">
      <c r="A610" s="115"/>
      <c r="B610" s="120"/>
      <c r="C610" s="53"/>
      <c r="D610" s="118"/>
      <c r="E610" s="53"/>
      <c r="F610" s="53"/>
      <c r="G610" s="53"/>
      <c r="H610" s="53"/>
      <c r="I610" s="53"/>
    </row>
    <row r="611" spans="1:9" s="121" customFormat="1" x14ac:dyDescent="0.2">
      <c r="A611" s="115"/>
      <c r="B611" s="120"/>
      <c r="C611" s="53"/>
      <c r="D611" s="118"/>
      <c r="E611" s="53"/>
      <c r="F611" s="53"/>
      <c r="G611" s="53"/>
      <c r="H611" s="53"/>
      <c r="I611" s="53"/>
    </row>
    <row r="612" spans="1:9" s="121" customFormat="1" x14ac:dyDescent="0.2">
      <c r="A612" s="115"/>
      <c r="B612" s="120"/>
      <c r="C612" s="53"/>
      <c r="D612" s="118"/>
      <c r="E612" s="53"/>
      <c r="F612" s="53"/>
      <c r="G612" s="53"/>
      <c r="H612" s="53"/>
      <c r="I612" s="53"/>
    </row>
    <row r="614" spans="1:9" s="121" customFormat="1" x14ac:dyDescent="0.2">
      <c r="A614" s="115"/>
      <c r="B614" s="120"/>
      <c r="C614" s="53"/>
      <c r="D614" s="118"/>
      <c r="E614" s="53"/>
      <c r="F614" s="53"/>
      <c r="G614" s="53"/>
      <c r="H614" s="53"/>
      <c r="I614" s="53"/>
    </row>
    <row r="615" spans="1:9" s="121" customFormat="1" x14ac:dyDescent="0.2">
      <c r="A615" s="115"/>
      <c r="B615" s="120"/>
      <c r="C615" s="53"/>
      <c r="D615" s="118"/>
      <c r="E615" s="53"/>
      <c r="F615" s="53"/>
      <c r="G615" s="53"/>
      <c r="H615" s="53"/>
      <c r="I615" s="53"/>
    </row>
    <row r="616" spans="1:9" s="121" customFormat="1" x14ac:dyDescent="0.2">
      <c r="A616" s="115"/>
      <c r="B616" s="120"/>
      <c r="C616" s="53"/>
      <c r="D616" s="118"/>
      <c r="E616" s="53"/>
      <c r="F616" s="53"/>
      <c r="G616" s="53"/>
      <c r="H616" s="53"/>
      <c r="I616" s="53"/>
    </row>
    <row r="620" spans="1:9" s="121" customFormat="1" x14ac:dyDescent="0.2">
      <c r="A620" s="115"/>
      <c r="B620" s="120"/>
      <c r="C620" s="53"/>
      <c r="D620" s="118"/>
      <c r="E620" s="53"/>
      <c r="F620" s="53"/>
      <c r="G620" s="53"/>
      <c r="H620" s="53"/>
      <c r="I620" s="53"/>
    </row>
    <row r="622" spans="1:9" x14ac:dyDescent="0.2">
      <c r="B622" s="122"/>
      <c r="C622" s="121"/>
      <c r="D622" s="124"/>
      <c r="E622" s="121"/>
      <c r="F622" s="121"/>
      <c r="G622" s="121"/>
      <c r="H622" s="121"/>
      <c r="I622" s="121"/>
    </row>
    <row r="624" spans="1:9" x14ac:dyDescent="0.2">
      <c r="B624" s="122"/>
      <c r="C624" s="121"/>
      <c r="D624" s="124"/>
      <c r="E624" s="121"/>
      <c r="F624" s="121"/>
      <c r="G624" s="121"/>
      <c r="H624" s="121"/>
      <c r="I624" s="121"/>
    </row>
    <row r="625" spans="1:9" s="121" customFormat="1" x14ac:dyDescent="0.2">
      <c r="A625" s="126"/>
      <c r="B625" s="123"/>
      <c r="D625" s="124"/>
    </row>
    <row r="627" spans="1:9" x14ac:dyDescent="0.2">
      <c r="A627" s="126"/>
    </row>
    <row r="628" spans="1:9" x14ac:dyDescent="0.2">
      <c r="A628" s="126"/>
      <c r="B628" s="136"/>
      <c r="C628" s="137"/>
      <c r="D628" s="138"/>
      <c r="E628" s="137"/>
      <c r="F628" s="137"/>
      <c r="G628" s="137"/>
      <c r="H628" s="137"/>
      <c r="I628" s="137"/>
    </row>
    <row r="629" spans="1:9" x14ac:dyDescent="0.2">
      <c r="B629" s="136"/>
      <c r="C629" s="137"/>
      <c r="D629" s="138"/>
      <c r="E629" s="137"/>
      <c r="F629" s="137"/>
      <c r="G629" s="137"/>
      <c r="H629" s="137"/>
      <c r="I629" s="137"/>
    </row>
    <row r="631" spans="1:9" x14ac:dyDescent="0.2">
      <c r="A631" s="139"/>
    </row>
    <row r="632" spans="1:9" x14ac:dyDescent="0.2">
      <c r="A632" s="139"/>
    </row>
    <row r="653" spans="1:9" x14ac:dyDescent="0.2">
      <c r="B653" s="122"/>
      <c r="C653" s="121"/>
      <c r="D653" s="124"/>
      <c r="E653" s="121"/>
      <c r="F653" s="121"/>
      <c r="G653" s="121"/>
      <c r="H653" s="121"/>
      <c r="I653" s="121"/>
    </row>
    <row r="656" spans="1:9" x14ac:dyDescent="0.2">
      <c r="A656" s="126"/>
      <c r="B656" s="123"/>
      <c r="C656" s="121"/>
      <c r="D656" s="124"/>
      <c r="E656" s="121"/>
      <c r="F656" s="121"/>
      <c r="G656" s="121"/>
      <c r="H656" s="121"/>
      <c r="I656" s="121"/>
    </row>
    <row r="659" spans="1:9" s="121" customFormat="1" x14ac:dyDescent="0.2">
      <c r="A659" s="126"/>
      <c r="B659" s="136"/>
      <c r="C659" s="137"/>
      <c r="D659" s="138"/>
      <c r="E659" s="137"/>
      <c r="F659" s="137"/>
      <c r="G659" s="137"/>
      <c r="H659" s="137"/>
      <c r="I659" s="137"/>
    </row>
    <row r="660" spans="1:9" x14ac:dyDescent="0.2">
      <c r="B660" s="136"/>
      <c r="C660" s="137"/>
      <c r="D660" s="138"/>
      <c r="E660" s="137"/>
      <c r="F660" s="137"/>
      <c r="G660" s="137"/>
      <c r="H660" s="137"/>
      <c r="I660" s="137"/>
    </row>
    <row r="662" spans="1:9" s="121" customFormat="1" x14ac:dyDescent="0.2">
      <c r="A662" s="139"/>
      <c r="B662" s="120"/>
      <c r="C662" s="53"/>
      <c r="D662" s="118"/>
      <c r="E662" s="53"/>
      <c r="F662" s="53"/>
      <c r="G662" s="53"/>
      <c r="H662" s="53"/>
      <c r="I662" s="53"/>
    </row>
    <row r="663" spans="1:9" x14ac:dyDescent="0.2">
      <c r="A663" s="139"/>
    </row>
    <row r="664" spans="1:9" s="137" customFormat="1" x14ac:dyDescent="0.2">
      <c r="A664" s="115"/>
      <c r="B664" s="120"/>
      <c r="C664" s="53"/>
      <c r="D664" s="118"/>
      <c r="E664" s="53"/>
      <c r="F664" s="53"/>
      <c r="G664" s="53"/>
      <c r="H664" s="53"/>
      <c r="I664" s="53"/>
    </row>
    <row r="665" spans="1:9" s="137" customFormat="1" x14ac:dyDescent="0.2">
      <c r="A665" s="115"/>
      <c r="B665" s="120"/>
      <c r="C665" s="53"/>
      <c r="D665" s="118"/>
      <c r="E665" s="53"/>
      <c r="F665" s="53"/>
      <c r="G665" s="53"/>
      <c r="H665" s="53"/>
      <c r="I665" s="53"/>
    </row>
    <row r="684" spans="1:9" x14ac:dyDescent="0.2">
      <c r="B684" s="122"/>
      <c r="C684" s="121"/>
      <c r="D684" s="124"/>
      <c r="E684" s="121"/>
      <c r="F684" s="121"/>
      <c r="G684" s="121"/>
      <c r="H684" s="121"/>
      <c r="I684" s="121"/>
    </row>
    <row r="687" spans="1:9" x14ac:dyDescent="0.2">
      <c r="A687" s="126"/>
      <c r="B687" s="123"/>
      <c r="C687" s="121"/>
      <c r="D687" s="124"/>
      <c r="E687" s="121"/>
      <c r="F687" s="121"/>
      <c r="G687" s="121"/>
      <c r="H687" s="121"/>
      <c r="I687" s="121"/>
    </row>
    <row r="690" spans="1:9" s="121" customFormat="1" x14ac:dyDescent="0.2">
      <c r="A690" s="126"/>
      <c r="B690" s="120"/>
      <c r="C690" s="53"/>
      <c r="D690" s="118"/>
      <c r="E690" s="53"/>
      <c r="F690" s="53"/>
      <c r="G690" s="53"/>
      <c r="H690" s="53"/>
      <c r="I690" s="53"/>
    </row>
    <row r="693" spans="1:9" s="121" customFormat="1" x14ac:dyDescent="0.2">
      <c r="A693" s="115"/>
      <c r="B693" s="120"/>
      <c r="C693" s="53"/>
      <c r="D693" s="118"/>
      <c r="E693" s="53"/>
      <c r="F693" s="53"/>
      <c r="G693" s="53"/>
      <c r="H693" s="53"/>
      <c r="I693" s="53"/>
    </row>
    <row r="695" spans="1:9" s="137" customFormat="1" x14ac:dyDescent="0.2">
      <c r="A695" s="115"/>
      <c r="B695" s="120"/>
      <c r="C695" s="53"/>
      <c r="D695" s="118"/>
      <c r="E695" s="53"/>
      <c r="F695" s="53"/>
      <c r="G695" s="53"/>
      <c r="H695" s="53"/>
      <c r="I695" s="53"/>
    </row>
    <row r="696" spans="1:9" s="137" customFormat="1" x14ac:dyDescent="0.2">
      <c r="A696" s="115"/>
      <c r="B696" s="120"/>
      <c r="C696" s="53"/>
      <c r="D696" s="118"/>
      <c r="E696" s="53"/>
      <c r="F696" s="53"/>
      <c r="G696" s="53"/>
      <c r="H696" s="53"/>
      <c r="I696" s="53"/>
    </row>
    <row r="707" spans="1:9" x14ac:dyDescent="0.2">
      <c r="B707" s="122"/>
      <c r="C707" s="121"/>
      <c r="D707" s="124"/>
      <c r="E707" s="121"/>
      <c r="F707" s="121"/>
      <c r="G707" s="121"/>
      <c r="H707" s="121"/>
      <c r="I707" s="121"/>
    </row>
    <row r="710" spans="1:9" x14ac:dyDescent="0.2">
      <c r="A710" s="126"/>
      <c r="B710" s="123"/>
      <c r="C710" s="121"/>
      <c r="D710" s="124"/>
      <c r="E710" s="121"/>
      <c r="F710" s="121"/>
      <c r="G710" s="121"/>
      <c r="H710" s="121"/>
      <c r="I710" s="121"/>
    </row>
    <row r="713" spans="1:9" x14ac:dyDescent="0.2">
      <c r="A713" s="126"/>
    </row>
    <row r="714" spans="1:9" x14ac:dyDescent="0.2">
      <c r="B714" s="135"/>
    </row>
    <row r="715" spans="1:9" x14ac:dyDescent="0.2">
      <c r="B715" s="135"/>
    </row>
    <row r="716" spans="1:9" x14ac:dyDescent="0.2">
      <c r="B716" s="135"/>
    </row>
    <row r="719" spans="1:9" x14ac:dyDescent="0.2">
      <c r="B719" s="135"/>
    </row>
    <row r="720" spans="1:9" x14ac:dyDescent="0.2">
      <c r="B720" s="135"/>
    </row>
    <row r="721" spans="1:9" s="121" customFormat="1" x14ac:dyDescent="0.2">
      <c r="A721" s="115"/>
      <c r="B721" s="135"/>
      <c r="C721" s="53"/>
      <c r="D721" s="118"/>
      <c r="E721" s="53"/>
      <c r="F721" s="53"/>
      <c r="G721" s="53"/>
      <c r="H721" s="53"/>
      <c r="I721" s="53"/>
    </row>
    <row r="723" spans="1:9" s="121" customFormat="1" x14ac:dyDescent="0.2">
      <c r="A723" s="115"/>
      <c r="B723" s="120"/>
      <c r="C723" s="53"/>
      <c r="D723" s="118"/>
      <c r="E723" s="53"/>
      <c r="F723" s="53"/>
      <c r="G723" s="53"/>
      <c r="H723" s="53"/>
      <c r="I723" s="53"/>
    </row>
    <row r="724" spans="1:9" s="121" customFormat="1" x14ac:dyDescent="0.2">
      <c r="A724" s="115"/>
      <c r="B724" s="123"/>
      <c r="D724" s="124"/>
    </row>
    <row r="727" spans="1:9" s="137" customFormat="1" x14ac:dyDescent="0.2">
      <c r="A727" s="126"/>
      <c r="B727" s="120"/>
      <c r="C727" s="53"/>
      <c r="D727" s="118"/>
      <c r="E727" s="53"/>
      <c r="F727" s="53"/>
      <c r="G727" s="53"/>
      <c r="H727" s="53"/>
      <c r="I727" s="53"/>
    </row>
    <row r="728" spans="1:9" s="137" customFormat="1" x14ac:dyDescent="0.2">
      <c r="A728" s="115"/>
      <c r="B728" s="120"/>
      <c r="C728" s="53"/>
      <c r="D728" s="118"/>
      <c r="E728" s="53"/>
      <c r="F728" s="53"/>
      <c r="G728" s="53"/>
      <c r="H728" s="53"/>
      <c r="I728" s="53"/>
    </row>
    <row r="745" spans="1:9" x14ac:dyDescent="0.2">
      <c r="B745" s="122"/>
      <c r="C745" s="121"/>
      <c r="D745" s="124"/>
      <c r="E745" s="121"/>
      <c r="F745" s="121"/>
      <c r="G745" s="121"/>
      <c r="H745" s="121"/>
      <c r="I745" s="121"/>
    </row>
    <row r="747" spans="1:9" x14ac:dyDescent="0.2">
      <c r="B747" s="122"/>
      <c r="C747" s="121"/>
      <c r="D747" s="124"/>
      <c r="E747" s="121"/>
      <c r="F747" s="121"/>
      <c r="G747" s="121"/>
      <c r="H747" s="121"/>
      <c r="I747" s="121"/>
    </row>
    <row r="748" spans="1:9" x14ac:dyDescent="0.2">
      <c r="A748" s="126"/>
    </row>
    <row r="750" spans="1:9" x14ac:dyDescent="0.2">
      <c r="A750" s="126"/>
    </row>
    <row r="752" spans="1:9" s="121" customFormat="1" x14ac:dyDescent="0.2">
      <c r="A752" s="115"/>
      <c r="B752" s="120"/>
      <c r="C752" s="53"/>
      <c r="D752" s="118"/>
      <c r="E752" s="53"/>
      <c r="F752" s="53"/>
      <c r="G752" s="53"/>
      <c r="H752" s="53"/>
      <c r="I752" s="53"/>
    </row>
    <row r="755" spans="1:9" s="121" customFormat="1" x14ac:dyDescent="0.2">
      <c r="A755" s="115"/>
      <c r="B755" s="120"/>
      <c r="C755" s="53"/>
      <c r="D755" s="118"/>
      <c r="E755" s="53"/>
      <c r="F755" s="53"/>
      <c r="G755" s="53"/>
      <c r="H755" s="53"/>
      <c r="I755" s="53"/>
    </row>
    <row r="758" spans="1:9" s="137" customFormat="1" x14ac:dyDescent="0.2">
      <c r="A758" s="115"/>
      <c r="B758" s="120"/>
      <c r="C758" s="53"/>
      <c r="D758" s="118"/>
      <c r="E758" s="53"/>
      <c r="F758" s="53"/>
      <c r="G758" s="53"/>
      <c r="H758" s="53"/>
      <c r="I758" s="53"/>
    </row>
    <row r="759" spans="1:9" s="137" customFormat="1" x14ac:dyDescent="0.2">
      <c r="A759" s="115"/>
      <c r="B759" s="120"/>
      <c r="C759" s="53"/>
      <c r="D759" s="118"/>
      <c r="E759" s="53"/>
      <c r="F759" s="53"/>
      <c r="G759" s="53"/>
      <c r="H759" s="53"/>
      <c r="I759" s="53"/>
    </row>
    <row r="783" spans="1:9" s="121" customFormat="1" x14ac:dyDescent="0.2">
      <c r="A783" s="115"/>
      <c r="B783" s="120"/>
      <c r="C783" s="53"/>
      <c r="D783" s="118"/>
      <c r="E783" s="53"/>
      <c r="F783" s="53"/>
      <c r="G783" s="53"/>
      <c r="H783" s="53"/>
      <c r="I783" s="53"/>
    </row>
    <row r="786" spans="1:9" s="121" customFormat="1" x14ac:dyDescent="0.2">
      <c r="A786" s="115"/>
      <c r="B786" s="120"/>
      <c r="C786" s="53"/>
      <c r="D786" s="118"/>
      <c r="E786" s="53"/>
      <c r="F786" s="53"/>
      <c r="G786" s="53"/>
      <c r="H786" s="53"/>
      <c r="I786" s="53"/>
    </row>
    <row r="806" spans="1:9" s="121" customFormat="1" x14ac:dyDescent="0.2">
      <c r="A806" s="115"/>
      <c r="B806" s="120"/>
      <c r="C806" s="53"/>
      <c r="D806" s="118"/>
      <c r="E806" s="53"/>
      <c r="F806" s="53"/>
      <c r="G806" s="53"/>
      <c r="H806" s="53"/>
      <c r="I806" s="53"/>
    </row>
    <row r="809" spans="1:9" s="121" customFormat="1" x14ac:dyDescent="0.2">
      <c r="A809" s="115"/>
      <c r="B809" s="120"/>
      <c r="C809" s="53"/>
      <c r="D809" s="118"/>
      <c r="E809" s="53"/>
      <c r="F809" s="53"/>
      <c r="G809" s="53"/>
      <c r="H809" s="53"/>
      <c r="I809" s="53"/>
    </row>
    <row r="823" spans="1:9" s="121" customFormat="1" x14ac:dyDescent="0.2">
      <c r="A823" s="115"/>
      <c r="B823" s="120"/>
      <c r="C823" s="53"/>
      <c r="D823" s="118"/>
      <c r="E823" s="53"/>
      <c r="F823" s="53"/>
      <c r="G823" s="53"/>
      <c r="H823" s="53"/>
      <c r="I823" s="53"/>
    </row>
    <row r="844" spans="1:9" s="121" customFormat="1" x14ac:dyDescent="0.2">
      <c r="A844" s="115"/>
      <c r="B844" s="120"/>
      <c r="C844" s="53"/>
      <c r="D844" s="118"/>
      <c r="E844" s="53"/>
      <c r="F844" s="53"/>
      <c r="G844" s="53"/>
      <c r="H844" s="53"/>
      <c r="I844" s="53"/>
    </row>
    <row r="846" spans="1:9" s="121" customFormat="1" x14ac:dyDescent="0.2">
      <c r="A846" s="115"/>
      <c r="B846" s="120"/>
      <c r="C846" s="53"/>
      <c r="D846" s="118"/>
      <c r="E846" s="53"/>
      <c r="F846" s="53"/>
      <c r="G846" s="53"/>
      <c r="H846" s="53"/>
      <c r="I846" s="53"/>
    </row>
  </sheetData>
  <mergeCells count="4">
    <mergeCell ref="A1:I1"/>
    <mergeCell ref="G3:I3"/>
    <mergeCell ref="G4:I4"/>
    <mergeCell ref="J6:K6"/>
  </mergeCells>
  <printOptions horizont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9" sqref="C19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2" customFormat="1" ht="25.5" x14ac:dyDescent="0.25">
      <c r="A1" s="193" t="s">
        <v>0</v>
      </c>
      <c r="B1" s="194" t="s">
        <v>1</v>
      </c>
      <c r="C1" s="194" t="s">
        <v>2</v>
      </c>
      <c r="D1" s="195" t="s">
        <v>3</v>
      </c>
      <c r="E1" s="194" t="s">
        <v>4</v>
      </c>
      <c r="F1" s="196" t="s">
        <v>5</v>
      </c>
      <c r="G1" s="196" t="s">
        <v>6</v>
      </c>
      <c r="H1" s="196" t="s">
        <v>7</v>
      </c>
      <c r="I1" s="196" t="s">
        <v>8</v>
      </c>
    </row>
    <row r="2" spans="1:9" ht="25.5" x14ac:dyDescent="0.25">
      <c r="A2" s="198">
        <v>10</v>
      </c>
      <c r="B2" s="199" t="s">
        <v>178</v>
      </c>
      <c r="C2" s="199" t="s">
        <v>436</v>
      </c>
      <c r="D2" s="200">
        <v>1</v>
      </c>
      <c r="E2" s="199" t="s">
        <v>11</v>
      </c>
      <c r="F2" s="201">
        <v>0</v>
      </c>
      <c r="G2" s="201">
        <v>0</v>
      </c>
      <c r="H2" s="201">
        <f>ROUND(D2*F2, 0)</f>
        <v>0</v>
      </c>
      <c r="I2" s="201">
        <f>ROUND(D2*G2, 0)</f>
        <v>0</v>
      </c>
    </row>
    <row r="3" spans="1:9" s="192" customFormat="1" x14ac:dyDescent="0.25">
      <c r="A3" s="198"/>
      <c r="B3" s="199"/>
      <c r="C3" s="199"/>
      <c r="D3" s="200"/>
      <c r="E3" s="199"/>
      <c r="F3" s="201"/>
      <c r="G3" s="201"/>
      <c r="H3" s="201"/>
      <c r="I3" s="201"/>
    </row>
    <row r="4" spans="1:9" x14ac:dyDescent="0.25">
      <c r="A4" s="198">
        <v>11</v>
      </c>
      <c r="B4" s="199" t="s">
        <v>178</v>
      </c>
      <c r="C4" s="199" t="s">
        <v>437</v>
      </c>
      <c r="D4" s="200">
        <v>2</v>
      </c>
      <c r="E4" s="199" t="s">
        <v>11</v>
      </c>
      <c r="F4" s="201">
        <v>0</v>
      </c>
      <c r="G4" s="201">
        <v>0</v>
      </c>
      <c r="H4" s="201">
        <f>ROUND(D4*F4, 0)</f>
        <v>0</v>
      </c>
      <c r="I4" s="201">
        <f>ROUND(D4*G4, 0)</f>
        <v>0</v>
      </c>
    </row>
    <row r="5" spans="1:9" x14ac:dyDescent="0.25">
      <c r="A5" s="198"/>
      <c r="B5" s="199"/>
      <c r="C5" s="199"/>
      <c r="D5" s="200"/>
      <c r="E5" s="199"/>
      <c r="F5" s="201"/>
      <c r="G5" s="201"/>
      <c r="H5" s="201"/>
      <c r="I5" s="201"/>
    </row>
    <row r="6" spans="1:9" ht="25.5" x14ac:dyDescent="0.25">
      <c r="A6" s="198">
        <v>12</v>
      </c>
      <c r="B6" s="199" t="s">
        <v>178</v>
      </c>
      <c r="C6" s="199" t="s">
        <v>438</v>
      </c>
      <c r="D6" s="200">
        <v>3</v>
      </c>
      <c r="E6" s="199" t="s">
        <v>11</v>
      </c>
      <c r="F6" s="201">
        <v>0</v>
      </c>
      <c r="G6" s="201">
        <v>0</v>
      </c>
      <c r="H6" s="201">
        <f>ROUND(D6*F6, 0)</f>
        <v>0</v>
      </c>
      <c r="I6" s="201">
        <f>ROUND(D6*G6, 0)</f>
        <v>0</v>
      </c>
    </row>
    <row r="7" spans="1:9" x14ac:dyDescent="0.25">
      <c r="A7" s="253"/>
      <c r="B7" s="253"/>
      <c r="C7" s="253"/>
      <c r="D7" s="253"/>
      <c r="E7" s="253"/>
      <c r="F7" s="253"/>
      <c r="G7" s="197"/>
      <c r="H7" s="197"/>
      <c r="I7" s="197"/>
    </row>
    <row r="8" spans="1:9" ht="25.5" x14ac:dyDescent="0.25">
      <c r="A8" s="198">
        <v>13</v>
      </c>
      <c r="B8" s="199" t="s">
        <v>178</v>
      </c>
      <c r="C8" s="199" t="s">
        <v>439</v>
      </c>
      <c r="D8" s="200">
        <v>3</v>
      </c>
      <c r="E8" s="199" t="s">
        <v>11</v>
      </c>
      <c r="F8" s="201">
        <v>0</v>
      </c>
      <c r="G8" s="201">
        <v>0</v>
      </c>
      <c r="H8" s="201">
        <f>ROUND(D8*F8, 0)</f>
        <v>0</v>
      </c>
      <c r="I8" s="201">
        <f>ROUND(D8*G8, 0)</f>
        <v>0</v>
      </c>
    </row>
    <row r="9" spans="1:9" x14ac:dyDescent="0.25">
      <c r="A9" s="198"/>
      <c r="B9" s="199"/>
      <c r="C9" s="199"/>
      <c r="D9" s="200"/>
      <c r="E9" s="199"/>
      <c r="F9" s="201"/>
      <c r="G9" s="201"/>
      <c r="H9" s="201"/>
      <c r="I9" s="201"/>
    </row>
    <row r="10" spans="1:9" ht="51" x14ac:dyDescent="0.25">
      <c r="A10" s="198">
        <v>14</v>
      </c>
      <c r="B10" s="199" t="s">
        <v>178</v>
      </c>
      <c r="C10" s="199" t="s">
        <v>440</v>
      </c>
      <c r="D10" s="200">
        <v>2</v>
      </c>
      <c r="E10" s="199" t="s">
        <v>11</v>
      </c>
      <c r="F10" s="201">
        <v>0</v>
      </c>
      <c r="G10" s="201">
        <v>0</v>
      </c>
      <c r="H10" s="201">
        <f>ROUND(D10*F10, 0)</f>
        <v>0</v>
      </c>
      <c r="I10" s="201">
        <f>ROUND(D10*G10, 0)</f>
        <v>0</v>
      </c>
    </row>
    <row r="11" spans="1:9" x14ac:dyDescent="0.25">
      <c r="A11" s="198"/>
      <c r="B11" s="199"/>
      <c r="C11" s="199"/>
      <c r="D11" s="200"/>
      <c r="E11" s="199"/>
      <c r="F11" s="201"/>
      <c r="G11" s="201"/>
      <c r="H11" s="201"/>
      <c r="I11" s="201"/>
    </row>
    <row r="12" spans="1:9" ht="38.25" x14ac:dyDescent="0.25">
      <c r="A12" s="198">
        <v>15</v>
      </c>
      <c r="B12" s="199" t="s">
        <v>178</v>
      </c>
      <c r="C12" s="199" t="s">
        <v>441</v>
      </c>
      <c r="D12" s="200">
        <v>1</v>
      </c>
      <c r="E12" s="199" t="s">
        <v>11</v>
      </c>
      <c r="F12" s="201">
        <v>0</v>
      </c>
      <c r="G12" s="201">
        <v>0</v>
      </c>
      <c r="H12" s="201">
        <f>ROUND(D12*F12, 0)</f>
        <v>0</v>
      </c>
      <c r="I12" s="201">
        <f>ROUND(D12*G12, 0)</f>
        <v>0</v>
      </c>
    </row>
    <row r="13" spans="1:9" x14ac:dyDescent="0.25">
      <c r="A13" s="198"/>
      <c r="B13" s="199"/>
      <c r="C13" s="199"/>
      <c r="D13" s="200"/>
      <c r="E13" s="199"/>
      <c r="F13" s="201"/>
      <c r="G13" s="201"/>
      <c r="H13" s="201"/>
      <c r="I13" s="201"/>
    </row>
    <row r="14" spans="1:9" ht="51" x14ac:dyDescent="0.25">
      <c r="A14" s="198">
        <v>16</v>
      </c>
      <c r="B14" s="199" t="s">
        <v>178</v>
      </c>
      <c r="C14" s="199" t="s">
        <v>442</v>
      </c>
      <c r="D14" s="200">
        <v>1</v>
      </c>
      <c r="E14" s="199" t="s">
        <v>11</v>
      </c>
      <c r="F14" s="201">
        <v>0</v>
      </c>
      <c r="G14" s="201">
        <v>0</v>
      </c>
      <c r="H14" s="201">
        <f>ROUND(D14*F14, 0)</f>
        <v>0</v>
      </c>
      <c r="I14" s="201">
        <f>ROUND(D14*G14, 0)</f>
        <v>0</v>
      </c>
    </row>
    <row r="15" spans="1:9" x14ac:dyDescent="0.25">
      <c r="A15" s="193"/>
      <c r="B15" s="194"/>
      <c r="C15" s="194" t="s">
        <v>153</v>
      </c>
      <c r="D15" s="195"/>
      <c r="E15" s="194"/>
      <c r="F15" s="196"/>
      <c r="G15" s="196"/>
      <c r="H15" s="196">
        <f>ROUND(SUM(H2:H14),0)</f>
        <v>0</v>
      </c>
      <c r="I15" s="196">
        <f>ROUND(SUM(I2:I14),0)</f>
        <v>0</v>
      </c>
    </row>
  </sheetData>
  <mergeCells count="1">
    <mergeCell ref="A7:F7"/>
  </mergeCells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1" sqref="C21"/>
    </sheetView>
  </sheetViews>
  <sheetFormatPr defaultRowHeight="12.75" x14ac:dyDescent="0.25"/>
  <cols>
    <col min="1" max="1" width="36.42578125" style="10" customWidth="1"/>
    <col min="2" max="3" width="20.7109375" style="10" customWidth="1"/>
    <col min="4" max="16384" width="9.140625" style="10"/>
  </cols>
  <sheetData>
    <row r="1" spans="1:3" s="11" customFormat="1" x14ac:dyDescent="0.25">
      <c r="A1" s="11" t="s">
        <v>150</v>
      </c>
      <c r="B1" s="12" t="s">
        <v>151</v>
      </c>
      <c r="C1" s="12" t="s">
        <v>152</v>
      </c>
    </row>
    <row r="2" spans="1:3" ht="25.5" x14ac:dyDescent="0.25">
      <c r="A2" s="10" t="s">
        <v>297</v>
      </c>
    </row>
    <row r="3" spans="1:3" x14ac:dyDescent="0.25">
      <c r="A3" s="10" t="s">
        <v>20</v>
      </c>
      <c r="B3" s="23">
        <f>'01  Organizációs költségek'!H10</f>
        <v>0</v>
      </c>
      <c r="C3" s="23">
        <f>'01  Organizációs költségek'!I10</f>
        <v>0</v>
      </c>
    </row>
    <row r="4" spans="1:3" x14ac:dyDescent="0.25">
      <c r="A4" s="10" t="s">
        <v>52</v>
      </c>
      <c r="B4" s="23">
        <f>'02  Bontási munkák'!H34</f>
        <v>0</v>
      </c>
      <c r="C4" s="23">
        <f>'02  Bontási munkák'!I34</f>
        <v>0</v>
      </c>
    </row>
    <row r="5" spans="1:3" x14ac:dyDescent="0.25">
      <c r="A5" s="10" t="s">
        <v>149</v>
      </c>
      <c r="B5" s="23">
        <f>'03  Belső átalakítási munkák'!H143</f>
        <v>0</v>
      </c>
      <c r="C5" s="23">
        <f>'03  Belső átalakítási munkák'!I143</f>
        <v>0</v>
      </c>
    </row>
    <row r="6" spans="1:3" x14ac:dyDescent="0.25">
      <c r="A6" s="10" t="s">
        <v>189</v>
      </c>
      <c r="B6" s="23">
        <f>'04 Zsaluzás és állványozás'!H4</f>
        <v>0</v>
      </c>
      <c r="C6" s="23">
        <f>'04 Zsaluzás és állványozás'!I4</f>
        <v>0</v>
      </c>
    </row>
    <row r="7" spans="1:3" x14ac:dyDescent="0.25">
      <c r="A7" s="10" t="s">
        <v>190</v>
      </c>
      <c r="B7" s="23">
        <f>'05 Előregyártott épületszerk. '!H4</f>
        <v>0</v>
      </c>
      <c r="C7" s="23">
        <f>'05 Előregyártott épületszerk. '!I4</f>
        <v>0</v>
      </c>
    </row>
    <row r="8" spans="1:3" x14ac:dyDescent="0.25">
      <c r="A8" s="10" t="s">
        <v>191</v>
      </c>
      <c r="B8" s="23">
        <f>'06 Fém- és könnyű épületszerk. '!H4</f>
        <v>0</v>
      </c>
      <c r="C8" s="23">
        <f>'06 Fém- és könnyű épületszerk. '!I4</f>
        <v>0</v>
      </c>
    </row>
    <row r="9" spans="1:3" x14ac:dyDescent="0.25">
      <c r="A9" s="10" t="s">
        <v>192</v>
      </c>
      <c r="B9" s="23">
        <f>'07 Acélszerkezet korrózióvéd.'!H8</f>
        <v>0</v>
      </c>
      <c r="C9" s="23">
        <f>'07 Acélszerkezet korrózióvéd.'!I8</f>
        <v>0</v>
      </c>
    </row>
    <row r="10" spans="1:3" x14ac:dyDescent="0.25">
      <c r="A10" s="10" t="s">
        <v>193</v>
      </c>
      <c r="B10" s="23">
        <f>'08 Tűzvédelem'!H5</f>
        <v>0</v>
      </c>
      <c r="C10" s="23">
        <f>'08 Tűzvédelem'!I5</f>
        <v>0</v>
      </c>
    </row>
    <row r="11" spans="1:3" x14ac:dyDescent="0.25">
      <c r="A11" s="10" t="s">
        <v>298</v>
      </c>
      <c r="B11" s="23"/>
      <c r="C11" s="23"/>
    </row>
    <row r="12" spans="1:3" x14ac:dyDescent="0.25">
      <c r="A12" s="10" t="s">
        <v>295</v>
      </c>
      <c r="B12" s="23">
        <f>'09 Gázellátás és füstgázelv.'!I28</f>
        <v>0</v>
      </c>
      <c r="C12" s="23">
        <f>'09 Gázellátás és füstgázelv.'!J28</f>
        <v>0</v>
      </c>
    </row>
    <row r="13" spans="1:3" x14ac:dyDescent="0.25">
      <c r="A13" s="10" t="s">
        <v>296</v>
      </c>
      <c r="B13" s="23">
        <f>'10 Fűtés'!I32</f>
        <v>0</v>
      </c>
      <c r="C13" s="23">
        <f>'10 Fűtés'!J32</f>
        <v>0</v>
      </c>
    </row>
    <row r="14" spans="1:3" x14ac:dyDescent="0.25">
      <c r="A14" s="10" t="s">
        <v>299</v>
      </c>
      <c r="B14" s="23">
        <f>'11 Szaniter'!I41</f>
        <v>0</v>
      </c>
      <c r="C14" s="23">
        <f>'11 Szaniter'!J41</f>
        <v>0</v>
      </c>
    </row>
    <row r="15" spans="1:3" x14ac:dyDescent="0.25">
      <c r="A15" s="10" t="s">
        <v>300</v>
      </c>
      <c r="B15" s="23">
        <f>'12 Légtechnika'!I30</f>
        <v>0</v>
      </c>
      <c r="C15" s="23">
        <f>'12 Légtechnika'!J30</f>
        <v>0</v>
      </c>
    </row>
    <row r="16" spans="1:3" x14ac:dyDescent="0.25">
      <c r="A16" s="10" t="s">
        <v>301</v>
      </c>
      <c r="B16" s="23"/>
      <c r="C16" s="23"/>
    </row>
    <row r="17" spans="1:3" s="140" customFormat="1" x14ac:dyDescent="0.25">
      <c r="A17" s="140" t="s">
        <v>302</v>
      </c>
      <c r="B17" s="141">
        <f>'13 Elektromos szerelés'!G65</f>
        <v>0</v>
      </c>
      <c r="C17" s="141">
        <f>'13 Elektromos szerelés'!H65</f>
        <v>0</v>
      </c>
    </row>
    <row r="18" spans="1:3" s="140" customFormat="1" x14ac:dyDescent="0.25">
      <c r="A18" s="140" t="s">
        <v>452</v>
      </c>
      <c r="B18" s="141"/>
      <c r="C18" s="141"/>
    </row>
    <row r="19" spans="1:3" s="140" customFormat="1" x14ac:dyDescent="0.25">
      <c r="A19" s="10" t="s">
        <v>433</v>
      </c>
      <c r="B19" s="141">
        <f>'14 Mobil bútorok'!H15</f>
        <v>0</v>
      </c>
      <c r="C19" s="141">
        <f>'14 Mobil bútorok'!I15</f>
        <v>0</v>
      </c>
    </row>
    <row r="20" spans="1:3" s="142" customFormat="1" x14ac:dyDescent="0.25">
      <c r="A20" s="11" t="s">
        <v>153</v>
      </c>
      <c r="B20" s="24">
        <f>SUM(B3:B19)</f>
        <v>0</v>
      </c>
      <c r="C20" s="24">
        <f>SUM(C3:C19)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Roman,bold"&amp;10Munkanem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21" sqref="C21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27" customWidth="1"/>
    <col min="8" max="9" width="9.7109375" style="27" customWidth="1"/>
    <col min="10" max="16384" width="9.140625" style="1"/>
  </cols>
  <sheetData>
    <row r="1" spans="1:9" s="2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25">
      <c r="A2" s="208" t="s">
        <v>9</v>
      </c>
      <c r="B2" s="208"/>
      <c r="C2" s="208"/>
      <c r="D2" s="208"/>
      <c r="E2" s="208"/>
      <c r="F2" s="208"/>
      <c r="G2" s="26"/>
      <c r="H2" s="26"/>
      <c r="I2" s="26"/>
    </row>
    <row r="3" spans="1:9" ht="38.25" x14ac:dyDescent="0.25">
      <c r="A3" s="7">
        <v>1</v>
      </c>
      <c r="B3" s="1" t="s">
        <v>10</v>
      </c>
      <c r="C3" s="1" t="s">
        <v>12</v>
      </c>
      <c r="D3" s="5">
        <v>2</v>
      </c>
      <c r="E3" s="1" t="s">
        <v>11</v>
      </c>
      <c r="F3" s="27">
        <v>0</v>
      </c>
      <c r="G3" s="27">
        <v>0</v>
      </c>
      <c r="H3" s="27">
        <f>ROUND(D3*F3, 0)</f>
        <v>0</v>
      </c>
      <c r="I3" s="27">
        <f>ROUND(D3*G3, 0)</f>
        <v>0</v>
      </c>
    </row>
    <row r="5" spans="1:9" s="2" customFormat="1" x14ac:dyDescent="0.25">
      <c r="A5" s="209" t="s">
        <v>13</v>
      </c>
      <c r="B5" s="209"/>
      <c r="C5" s="209"/>
      <c r="D5" s="209"/>
      <c r="E5" s="209"/>
      <c r="F5" s="209"/>
      <c r="G5" s="26"/>
      <c r="H5" s="26"/>
      <c r="I5" s="26"/>
    </row>
    <row r="6" spans="1:9" ht="25.5" x14ac:dyDescent="0.25">
      <c r="A6" s="7">
        <v>2</v>
      </c>
      <c r="B6" s="1" t="s">
        <v>15</v>
      </c>
      <c r="C6" s="1" t="s">
        <v>16</v>
      </c>
      <c r="D6" s="5">
        <v>1</v>
      </c>
      <c r="E6" s="1" t="s">
        <v>11</v>
      </c>
      <c r="F6" s="27">
        <v>0</v>
      </c>
      <c r="G6" s="27">
        <v>0</v>
      </c>
      <c r="H6" s="27">
        <f>ROUND(D6*F6, 0)</f>
        <v>0</v>
      </c>
      <c r="I6" s="27">
        <f>ROUND(D6*G6, 0)</f>
        <v>0</v>
      </c>
    </row>
    <row r="8" spans="1:9" ht="25.5" x14ac:dyDescent="0.25">
      <c r="A8" s="7">
        <v>3</v>
      </c>
      <c r="B8" s="1" t="s">
        <v>17</v>
      </c>
      <c r="C8" s="1" t="s">
        <v>18</v>
      </c>
      <c r="D8" s="5">
        <v>1</v>
      </c>
      <c r="E8" s="1" t="s">
        <v>11</v>
      </c>
      <c r="F8" s="27">
        <v>0</v>
      </c>
      <c r="G8" s="27">
        <v>0</v>
      </c>
      <c r="H8" s="27">
        <f>ROUND(D8*F8, 0)</f>
        <v>0</v>
      </c>
      <c r="I8" s="27">
        <f>ROUND(D8*G8, 0)</f>
        <v>0</v>
      </c>
    </row>
    <row r="10" spans="1:9" s="8" customFormat="1" x14ac:dyDescent="0.25">
      <c r="A10" s="6"/>
      <c r="B10" s="3"/>
      <c r="C10" s="3" t="s">
        <v>19</v>
      </c>
      <c r="D10" s="4"/>
      <c r="E10" s="3"/>
      <c r="F10" s="25"/>
      <c r="G10" s="25"/>
      <c r="H10" s="25">
        <f>ROUND(SUM(H2:H9),0)</f>
        <v>0</v>
      </c>
      <c r="I10" s="25">
        <f>ROUND(SUM(I2:I9),0)</f>
        <v>0</v>
      </c>
    </row>
  </sheetData>
  <mergeCells count="2">
    <mergeCell ref="A2:F2"/>
    <mergeCell ref="A5:F5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01 Organizációs költségek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workbookViewId="0">
      <selection activeCell="A32" sqref="A32:I32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27" customWidth="1"/>
    <col min="8" max="9" width="9.7109375" style="27" customWidth="1"/>
    <col min="10" max="16384" width="9.140625" style="1"/>
  </cols>
  <sheetData>
    <row r="1" spans="1:9" s="2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25">
      <c r="A2" s="209" t="s">
        <v>21</v>
      </c>
      <c r="B2" s="209"/>
      <c r="C2" s="209"/>
      <c r="D2" s="209"/>
      <c r="E2" s="209"/>
      <c r="F2" s="209"/>
      <c r="G2" s="26"/>
      <c r="H2" s="26"/>
      <c r="I2" s="26"/>
    </row>
    <row r="3" spans="1:9" ht="38.25" x14ac:dyDescent="0.25">
      <c r="A3" s="7">
        <v>1</v>
      </c>
      <c r="B3" s="1" t="s">
        <v>22</v>
      </c>
      <c r="C3" s="1" t="s">
        <v>23</v>
      </c>
      <c r="D3" s="5">
        <v>4</v>
      </c>
      <c r="E3" s="1" t="s">
        <v>11</v>
      </c>
      <c r="F3" s="27">
        <v>0</v>
      </c>
      <c r="G3" s="27">
        <v>0</v>
      </c>
      <c r="H3" s="27">
        <f>ROUND(D3*F3, 0)</f>
        <v>0</v>
      </c>
      <c r="I3" s="27">
        <f>ROUND(D3*G3, 0)</f>
        <v>0</v>
      </c>
    </row>
    <row r="5" spans="1:9" s="2" customFormat="1" x14ac:dyDescent="0.25">
      <c r="A5" s="209" t="s">
        <v>24</v>
      </c>
      <c r="B5" s="209"/>
      <c r="C5" s="209"/>
      <c r="D5" s="209"/>
      <c r="E5" s="209"/>
      <c r="F5" s="209"/>
      <c r="G5" s="26"/>
      <c r="H5" s="26"/>
      <c r="I5" s="26"/>
    </row>
    <row r="6" spans="1:9" ht="38.25" x14ac:dyDescent="0.25">
      <c r="A6" s="7">
        <v>2</v>
      </c>
      <c r="B6" s="1" t="s">
        <v>25</v>
      </c>
      <c r="C6" s="1" t="s">
        <v>26</v>
      </c>
      <c r="D6" s="5">
        <v>98.17</v>
      </c>
      <c r="E6" s="1" t="s">
        <v>14</v>
      </c>
      <c r="F6" s="27">
        <v>0</v>
      </c>
      <c r="G6" s="27">
        <v>0</v>
      </c>
      <c r="H6" s="27">
        <f>ROUND(D6*F6, 0)</f>
        <v>0</v>
      </c>
      <c r="I6" s="27">
        <f>ROUND(D6*G6, 0)</f>
        <v>0</v>
      </c>
    </row>
    <row r="8" spans="1:9" ht="25.5" x14ac:dyDescent="0.25">
      <c r="A8" s="7">
        <v>3</v>
      </c>
      <c r="B8" s="1" t="s">
        <v>27</v>
      </c>
      <c r="C8" s="1" t="s">
        <v>29</v>
      </c>
      <c r="D8" s="5">
        <v>0.8</v>
      </c>
      <c r="E8" s="1" t="s">
        <v>28</v>
      </c>
      <c r="F8" s="27">
        <v>0</v>
      </c>
      <c r="G8" s="27">
        <v>0</v>
      </c>
      <c r="H8" s="27">
        <f>ROUND(D8*F8, 0)</f>
        <v>0</v>
      </c>
      <c r="I8" s="27">
        <f>ROUND(D8*G8, 0)</f>
        <v>0</v>
      </c>
    </row>
    <row r="10" spans="1:9" ht="25.5" x14ac:dyDescent="0.25">
      <c r="A10" s="7">
        <v>4</v>
      </c>
      <c r="B10" s="1" t="s">
        <v>30</v>
      </c>
      <c r="C10" s="1" t="s">
        <v>32</v>
      </c>
      <c r="D10" s="5">
        <v>7.3</v>
      </c>
      <c r="E10" s="1" t="s">
        <v>31</v>
      </c>
      <c r="F10" s="27">
        <v>0</v>
      </c>
      <c r="G10" s="27">
        <v>0</v>
      </c>
      <c r="H10" s="27">
        <f>ROUND(D10*F10, 0)</f>
        <v>0</v>
      </c>
      <c r="I10" s="27">
        <f>ROUND(D10*G10, 0)</f>
        <v>0</v>
      </c>
    </row>
    <row r="12" spans="1:9" ht="25.5" x14ac:dyDescent="0.25">
      <c r="A12" s="7">
        <v>5</v>
      </c>
      <c r="B12" s="1" t="s">
        <v>33</v>
      </c>
      <c r="C12" s="1" t="s">
        <v>34</v>
      </c>
      <c r="D12" s="5">
        <v>2</v>
      </c>
      <c r="E12" s="1" t="s">
        <v>11</v>
      </c>
      <c r="F12" s="27">
        <v>0</v>
      </c>
      <c r="G12" s="27">
        <v>0</v>
      </c>
      <c r="H12" s="27">
        <f>ROUND(D12*F12, 0)</f>
        <v>0</v>
      </c>
      <c r="I12" s="27">
        <f>ROUND(D12*G12, 0)</f>
        <v>0</v>
      </c>
    </row>
    <row r="14" spans="1:9" ht="89.25" x14ac:dyDescent="0.25">
      <c r="A14" s="7">
        <v>6</v>
      </c>
      <c r="B14" s="1" t="s">
        <v>398</v>
      </c>
      <c r="C14" s="1" t="s">
        <v>399</v>
      </c>
      <c r="D14" s="5">
        <v>3.5</v>
      </c>
      <c r="E14" s="1" t="s">
        <v>14</v>
      </c>
      <c r="F14" s="27">
        <v>0</v>
      </c>
      <c r="G14" s="27">
        <v>0</v>
      </c>
      <c r="H14" s="27">
        <f>ROUND(D14*F14, 0)</f>
        <v>0</v>
      </c>
      <c r="I14" s="27">
        <f>ROUND(D14*G14, 0)</f>
        <v>0</v>
      </c>
    </row>
    <row r="16" spans="1:9" s="2" customFormat="1" x14ac:dyDescent="0.25">
      <c r="A16" s="209" t="s">
        <v>35</v>
      </c>
      <c r="B16" s="209"/>
      <c r="C16" s="209"/>
      <c r="D16" s="209"/>
      <c r="E16" s="209"/>
      <c r="F16" s="209"/>
      <c r="G16" s="26"/>
      <c r="H16" s="26"/>
      <c r="I16" s="26"/>
    </row>
    <row r="17" spans="1:9" ht="25.5" x14ac:dyDescent="0.25">
      <c r="A17" s="7">
        <v>7</v>
      </c>
      <c r="B17" s="1" t="s">
        <v>36</v>
      </c>
      <c r="C17" s="1" t="s">
        <v>37</v>
      </c>
      <c r="D17" s="5">
        <v>23.96</v>
      </c>
      <c r="E17" s="1" t="s">
        <v>14</v>
      </c>
      <c r="F17" s="27">
        <v>0</v>
      </c>
      <c r="G17" s="27">
        <v>0</v>
      </c>
      <c r="H17" s="27">
        <f>ROUND(D17*F17, 0)</f>
        <v>0</v>
      </c>
      <c r="I17" s="27">
        <f>ROUND(D17*G17, 0)</f>
        <v>0</v>
      </c>
    </row>
    <row r="19" spans="1:9" ht="38.25" x14ac:dyDescent="0.25">
      <c r="A19" s="7">
        <v>8</v>
      </c>
      <c r="B19" s="1" t="s">
        <v>38</v>
      </c>
      <c r="C19" s="1" t="s">
        <v>39</v>
      </c>
      <c r="D19" s="5">
        <v>10.49</v>
      </c>
      <c r="E19" s="1" t="s">
        <v>14</v>
      </c>
      <c r="F19" s="27">
        <v>0</v>
      </c>
      <c r="G19" s="27">
        <v>0</v>
      </c>
      <c r="H19" s="27">
        <f>ROUND(D19*F19, 0)</f>
        <v>0</v>
      </c>
      <c r="I19" s="27">
        <f>ROUND(D19*G19, 0)</f>
        <v>0</v>
      </c>
    </row>
    <row r="21" spans="1:9" ht="51" x14ac:dyDescent="0.25">
      <c r="A21" s="7">
        <v>9</v>
      </c>
      <c r="B21" s="1" t="s">
        <v>40</v>
      </c>
      <c r="C21" s="1" t="s">
        <v>41</v>
      </c>
      <c r="D21" s="5">
        <v>95.52</v>
      </c>
      <c r="E21" s="1" t="s">
        <v>14</v>
      </c>
      <c r="F21" s="27">
        <v>0</v>
      </c>
      <c r="G21" s="27">
        <v>0</v>
      </c>
      <c r="H21" s="27">
        <f>ROUND(D21*F21, 0)</f>
        <v>0</v>
      </c>
      <c r="I21" s="27">
        <f>ROUND(D21*G21, 0)</f>
        <v>0</v>
      </c>
    </row>
    <row r="23" spans="1:9" ht="38.25" x14ac:dyDescent="0.25">
      <c r="A23" s="7">
        <v>10</v>
      </c>
      <c r="B23" s="1" t="s">
        <v>42</v>
      </c>
      <c r="C23" s="1" t="s">
        <v>43</v>
      </c>
      <c r="D23" s="5">
        <v>119.48</v>
      </c>
      <c r="E23" s="1" t="s">
        <v>14</v>
      </c>
      <c r="F23" s="27">
        <v>0</v>
      </c>
      <c r="G23" s="27">
        <v>0</v>
      </c>
      <c r="H23" s="27">
        <f>ROUND(D23*F23, 0)</f>
        <v>0</v>
      </c>
      <c r="I23" s="27">
        <f>ROUND(D23*G23, 0)</f>
        <v>0</v>
      </c>
    </row>
    <row r="25" spans="1:9" s="2" customFormat="1" x14ac:dyDescent="0.25">
      <c r="A25" s="209" t="s">
        <v>44</v>
      </c>
      <c r="B25" s="209"/>
      <c r="C25" s="209"/>
      <c r="D25" s="209"/>
      <c r="E25" s="209"/>
      <c r="F25" s="209"/>
      <c r="G25" s="26"/>
      <c r="H25" s="26"/>
      <c r="I25" s="26"/>
    </row>
    <row r="26" spans="1:9" ht="38.25" x14ac:dyDescent="0.25">
      <c r="A26" s="7">
        <v>11</v>
      </c>
      <c r="B26" s="1" t="s">
        <v>45</v>
      </c>
      <c r="C26" s="1" t="s">
        <v>47</v>
      </c>
      <c r="D26" s="5">
        <v>13.3</v>
      </c>
      <c r="E26" s="1" t="s">
        <v>46</v>
      </c>
      <c r="F26" s="27">
        <v>0</v>
      </c>
      <c r="G26" s="27">
        <v>0</v>
      </c>
      <c r="H26" s="27">
        <f>ROUND(D26*F26, 0)</f>
        <v>0</v>
      </c>
      <c r="I26" s="27">
        <f>ROUND(D26*G26, 0)</f>
        <v>0</v>
      </c>
    </row>
    <row r="28" spans="1:9" ht="38.25" x14ac:dyDescent="0.25">
      <c r="A28" s="7">
        <v>12</v>
      </c>
      <c r="B28" s="1" t="s">
        <v>48</v>
      </c>
      <c r="C28" s="1" t="s">
        <v>49</v>
      </c>
      <c r="D28" s="5">
        <v>2.1</v>
      </c>
      <c r="E28" s="1" t="s">
        <v>46</v>
      </c>
      <c r="F28" s="27">
        <v>0</v>
      </c>
      <c r="G28" s="27">
        <v>0</v>
      </c>
      <c r="H28" s="27">
        <f>ROUND(D28*F28, 0)</f>
        <v>0</v>
      </c>
      <c r="I28" s="27">
        <f>ROUND(D28*G28, 0)</f>
        <v>0</v>
      </c>
    </row>
    <row r="30" spans="1:9" x14ac:dyDescent="0.25">
      <c r="A30" s="7">
        <v>13</v>
      </c>
      <c r="B30" s="1" t="s">
        <v>50</v>
      </c>
      <c r="C30" s="1" t="s">
        <v>51</v>
      </c>
      <c r="D30" s="5">
        <v>6.03</v>
      </c>
      <c r="E30" s="1" t="s">
        <v>46</v>
      </c>
      <c r="F30" s="27">
        <v>0</v>
      </c>
      <c r="G30" s="27">
        <v>0</v>
      </c>
      <c r="H30" s="27">
        <f>ROUND(D30*F30, 0)</f>
        <v>0</v>
      </c>
      <c r="I30" s="27">
        <f>ROUND(D30*G30, 0)</f>
        <v>0</v>
      </c>
    </row>
    <row r="32" spans="1:9" ht="38.25" x14ac:dyDescent="0.25">
      <c r="A32" s="7">
        <v>14</v>
      </c>
      <c r="B32" s="1" t="s">
        <v>434</v>
      </c>
      <c r="C32" s="1" t="s">
        <v>400</v>
      </c>
      <c r="D32" s="5">
        <v>7.56</v>
      </c>
      <c r="E32" s="1" t="s">
        <v>46</v>
      </c>
      <c r="F32" s="27">
        <v>0</v>
      </c>
      <c r="G32" s="27">
        <v>0</v>
      </c>
      <c r="H32" s="27">
        <f>ROUND(D32*F32, 0)</f>
        <v>0</v>
      </c>
      <c r="I32" s="27">
        <f>ROUND(D32*G32, 0)</f>
        <v>0</v>
      </c>
    </row>
    <row r="34" spans="1:9" s="8" customFormat="1" x14ac:dyDescent="0.25">
      <c r="A34" s="6"/>
      <c r="B34" s="3"/>
      <c r="C34" s="3" t="s">
        <v>19</v>
      </c>
      <c r="D34" s="4"/>
      <c r="E34" s="3"/>
      <c r="F34" s="25"/>
      <c r="G34" s="25"/>
      <c r="H34" s="25">
        <f>ROUND(SUM(H2:H33),0)</f>
        <v>0</v>
      </c>
      <c r="I34" s="25">
        <f>ROUND(SUM(I2:I33),0)</f>
        <v>0</v>
      </c>
    </row>
  </sheetData>
  <mergeCells count="4">
    <mergeCell ref="A2:F2"/>
    <mergeCell ref="A5:F5"/>
    <mergeCell ref="A16:F16"/>
    <mergeCell ref="A25:F25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02 Bontási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K85" sqref="K85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27" customWidth="1"/>
    <col min="8" max="9" width="9.7109375" style="27" customWidth="1"/>
    <col min="10" max="16384" width="9.140625" style="1"/>
  </cols>
  <sheetData>
    <row r="1" spans="1:9" s="2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25" t="s">
        <v>5</v>
      </c>
      <c r="G1" s="25" t="s">
        <v>6</v>
      </c>
      <c r="H1" s="25" t="s">
        <v>7</v>
      </c>
      <c r="I1" s="25" t="s">
        <v>8</v>
      </c>
    </row>
    <row r="2" spans="1:9" s="2" customFormat="1" x14ac:dyDescent="0.25">
      <c r="A2" s="209" t="s">
        <v>21</v>
      </c>
      <c r="B2" s="209"/>
      <c r="C2" s="209"/>
      <c r="D2" s="209"/>
      <c r="E2" s="209"/>
      <c r="F2" s="209"/>
      <c r="G2" s="26"/>
      <c r="H2" s="26"/>
      <c r="I2" s="26"/>
    </row>
    <row r="3" spans="1:9" ht="38.25" x14ac:dyDescent="0.25">
      <c r="A3" s="7">
        <v>1</v>
      </c>
      <c r="B3" s="1" t="s">
        <v>22</v>
      </c>
      <c r="C3" s="1" t="s">
        <v>53</v>
      </c>
      <c r="D3" s="5">
        <v>2</v>
      </c>
      <c r="E3" s="1" t="s">
        <v>11</v>
      </c>
      <c r="F3" s="27">
        <v>0</v>
      </c>
      <c r="G3" s="27">
        <v>0</v>
      </c>
      <c r="H3" s="27">
        <f>ROUND(D3*F3, 0)</f>
        <v>0</v>
      </c>
      <c r="I3" s="27">
        <f>ROUND(D3*G3, 0)</f>
        <v>0</v>
      </c>
    </row>
    <row r="5" spans="1:9" s="2" customFormat="1" x14ac:dyDescent="0.25">
      <c r="A5" s="209" t="s">
        <v>54</v>
      </c>
      <c r="B5" s="209"/>
      <c r="C5" s="209"/>
      <c r="D5" s="209"/>
      <c r="E5" s="209"/>
      <c r="F5" s="209"/>
      <c r="G5" s="26"/>
      <c r="H5" s="26"/>
      <c r="I5" s="26"/>
    </row>
    <row r="6" spans="1:9" ht="51" x14ac:dyDescent="0.25">
      <c r="A6" s="7">
        <v>2</v>
      </c>
      <c r="B6" s="1" t="s">
        <v>55</v>
      </c>
      <c r="C6" s="1" t="s">
        <v>56</v>
      </c>
      <c r="D6" s="5">
        <v>5</v>
      </c>
      <c r="E6" s="1" t="s">
        <v>11</v>
      </c>
      <c r="F6" s="27">
        <v>0</v>
      </c>
      <c r="G6" s="27">
        <v>0</v>
      </c>
      <c r="H6" s="27">
        <f>ROUND(D6*F6, 0)</f>
        <v>0</v>
      </c>
      <c r="I6" s="27">
        <f>ROUND(D6*G6, 0)</f>
        <v>0</v>
      </c>
    </row>
    <row r="8" spans="1:9" ht="51" x14ac:dyDescent="0.25">
      <c r="A8" s="7">
        <v>3</v>
      </c>
      <c r="B8" s="1" t="s">
        <v>57</v>
      </c>
      <c r="C8" s="1" t="s">
        <v>58</v>
      </c>
      <c r="D8" s="5">
        <v>1</v>
      </c>
      <c r="E8" s="1" t="s">
        <v>11</v>
      </c>
      <c r="F8" s="27">
        <v>0</v>
      </c>
      <c r="G8" s="27">
        <v>0</v>
      </c>
      <c r="H8" s="27">
        <f>ROUND(D8*F8, 0)</f>
        <v>0</v>
      </c>
      <c r="I8" s="27">
        <f>ROUND(D8*G8, 0)</f>
        <v>0</v>
      </c>
    </row>
    <row r="10" spans="1:9" s="2" customFormat="1" x14ac:dyDescent="0.25">
      <c r="A10" s="209" t="s">
        <v>24</v>
      </c>
      <c r="B10" s="209"/>
      <c r="C10" s="209"/>
      <c r="D10" s="209"/>
      <c r="E10" s="209"/>
      <c r="F10" s="209"/>
      <c r="G10" s="26"/>
      <c r="H10" s="26"/>
      <c r="I10" s="26"/>
    </row>
    <row r="11" spans="1:9" ht="89.25" x14ac:dyDescent="0.25">
      <c r="A11" s="7">
        <v>4</v>
      </c>
      <c r="B11" s="1" t="s">
        <v>59</v>
      </c>
      <c r="C11" s="1" t="s">
        <v>60</v>
      </c>
      <c r="D11" s="5">
        <v>110.08</v>
      </c>
      <c r="E11" s="1" t="s">
        <v>14</v>
      </c>
      <c r="F11" s="27">
        <v>0</v>
      </c>
      <c r="G11" s="27">
        <v>0</v>
      </c>
      <c r="H11" s="27">
        <f>ROUND(D11*F11, 0)</f>
        <v>0</v>
      </c>
      <c r="I11" s="27">
        <f>ROUND(D11*G11, 0)</f>
        <v>0</v>
      </c>
    </row>
    <row r="13" spans="1:9" s="2" customFormat="1" x14ac:dyDescent="0.25">
      <c r="A13" s="209" t="s">
        <v>61</v>
      </c>
      <c r="B13" s="209"/>
      <c r="C13" s="209"/>
      <c r="D13" s="209"/>
      <c r="E13" s="209"/>
      <c r="F13" s="209"/>
      <c r="G13" s="26"/>
      <c r="H13" s="26"/>
      <c r="I13" s="26"/>
    </row>
    <row r="14" spans="1:9" ht="25.5" x14ac:dyDescent="0.25">
      <c r="A14" s="7">
        <v>5</v>
      </c>
      <c r="B14" s="1" t="s">
        <v>62</v>
      </c>
      <c r="C14" s="1" t="s">
        <v>63</v>
      </c>
      <c r="D14" s="5">
        <v>175.12</v>
      </c>
      <c r="E14" s="1" t="s">
        <v>14</v>
      </c>
      <c r="F14" s="27">
        <v>0</v>
      </c>
      <c r="G14" s="27">
        <v>0</v>
      </c>
      <c r="H14" s="27">
        <f>ROUND(D14*F14, 0)</f>
        <v>0</v>
      </c>
      <c r="I14" s="27">
        <f>ROUND(D14*G14, 0)</f>
        <v>0</v>
      </c>
    </row>
    <row r="16" spans="1:9" ht="51" x14ac:dyDescent="0.25">
      <c r="A16" s="7">
        <v>6</v>
      </c>
      <c r="B16" s="1" t="s">
        <v>64</v>
      </c>
      <c r="C16" s="1" t="s">
        <v>65</v>
      </c>
      <c r="D16" s="5">
        <v>175.12</v>
      </c>
      <c r="E16" s="1" t="s">
        <v>14</v>
      </c>
      <c r="F16" s="27">
        <v>0</v>
      </c>
      <c r="G16" s="27">
        <v>0</v>
      </c>
      <c r="H16" s="27">
        <f>ROUND(D16*F16, 0)</f>
        <v>0</v>
      </c>
      <c r="I16" s="27">
        <f>ROUND(D16*G16, 0)</f>
        <v>0</v>
      </c>
    </row>
    <row r="18" spans="1:9" ht="51" x14ac:dyDescent="0.25">
      <c r="A18" s="7">
        <v>7</v>
      </c>
      <c r="B18" s="1" t="s">
        <v>66</v>
      </c>
      <c r="C18" s="1" t="s">
        <v>67</v>
      </c>
      <c r="D18" s="5">
        <v>210.3</v>
      </c>
      <c r="E18" s="1" t="s">
        <v>14</v>
      </c>
      <c r="F18" s="27">
        <v>0</v>
      </c>
      <c r="G18" s="27">
        <v>0</v>
      </c>
      <c r="H18" s="27">
        <f>ROUND(D18*F18, 0)</f>
        <v>0</v>
      </c>
      <c r="I18" s="27">
        <f>ROUND(D18*G18, 0)</f>
        <v>0</v>
      </c>
    </row>
    <row r="20" spans="1:9" ht="51" x14ac:dyDescent="0.25">
      <c r="A20" s="7">
        <v>8</v>
      </c>
      <c r="B20" s="1" t="s">
        <v>68</v>
      </c>
      <c r="C20" s="1" t="s">
        <v>69</v>
      </c>
      <c r="D20" s="5">
        <v>51.38</v>
      </c>
      <c r="E20" s="1" t="s">
        <v>14</v>
      </c>
      <c r="F20" s="27">
        <v>0</v>
      </c>
      <c r="G20" s="27">
        <v>0</v>
      </c>
      <c r="H20" s="27">
        <f>ROUND(D20*F20, 0)</f>
        <v>0</v>
      </c>
      <c r="I20" s="27">
        <f>ROUND(D20*G20, 0)</f>
        <v>0</v>
      </c>
    </row>
    <row r="22" spans="1:9" s="2" customFormat="1" x14ac:dyDescent="0.25">
      <c r="A22" s="209" t="s">
        <v>70</v>
      </c>
      <c r="B22" s="209"/>
      <c r="C22" s="209"/>
      <c r="D22" s="209"/>
      <c r="E22" s="209"/>
      <c r="F22" s="209"/>
      <c r="G22" s="26"/>
      <c r="H22" s="26"/>
      <c r="I22" s="26"/>
    </row>
    <row r="23" spans="1:9" ht="89.25" x14ac:dyDescent="0.25">
      <c r="A23" s="7">
        <v>9</v>
      </c>
      <c r="B23" s="1" t="s">
        <v>71</v>
      </c>
      <c r="C23" s="1" t="s">
        <v>72</v>
      </c>
      <c r="D23" s="5">
        <v>3.7</v>
      </c>
      <c r="E23" s="1" t="s">
        <v>14</v>
      </c>
      <c r="F23" s="27">
        <v>0</v>
      </c>
      <c r="G23" s="27">
        <v>0</v>
      </c>
      <c r="H23" s="27">
        <f>ROUND(D23*F23, 0)</f>
        <v>0</v>
      </c>
      <c r="I23" s="27">
        <f>ROUND(D23*G23, 0)</f>
        <v>0</v>
      </c>
    </row>
    <row r="25" spans="1:9" ht="63.75" x14ac:dyDescent="0.25">
      <c r="A25" s="7">
        <v>10</v>
      </c>
      <c r="B25" s="1" t="s">
        <v>73</v>
      </c>
      <c r="C25" s="1" t="s">
        <v>74</v>
      </c>
      <c r="D25" s="5">
        <v>8.1300000000000008</v>
      </c>
      <c r="E25" s="1" t="s">
        <v>14</v>
      </c>
      <c r="F25" s="27">
        <v>0</v>
      </c>
      <c r="G25" s="27">
        <v>0</v>
      </c>
      <c r="H25" s="27">
        <f>ROUND(D25*F25, 0)</f>
        <v>0</v>
      </c>
      <c r="I25" s="27">
        <f>ROUND(D25*G25, 0)</f>
        <v>0</v>
      </c>
    </row>
    <row r="27" spans="1:9" ht="76.5" x14ac:dyDescent="0.25">
      <c r="A27" s="7">
        <v>11</v>
      </c>
      <c r="B27" s="1" t="s">
        <v>75</v>
      </c>
      <c r="C27" s="1" t="s">
        <v>76</v>
      </c>
      <c r="D27" s="5">
        <v>10.314</v>
      </c>
      <c r="E27" s="1" t="s">
        <v>14</v>
      </c>
      <c r="F27" s="27">
        <v>0</v>
      </c>
      <c r="G27" s="27">
        <v>0</v>
      </c>
      <c r="H27" s="27">
        <f>ROUND(D27*F27, 0)</f>
        <v>0</v>
      </c>
      <c r="I27" s="27">
        <f>ROUND(D27*G27, 0)</f>
        <v>0</v>
      </c>
    </row>
    <row r="29" spans="1:9" ht="102" x14ac:dyDescent="0.25">
      <c r="A29" s="7">
        <v>12</v>
      </c>
      <c r="B29" s="1" t="s">
        <v>77</v>
      </c>
      <c r="C29" s="1" t="s">
        <v>78</v>
      </c>
      <c r="D29" s="5">
        <v>7.45</v>
      </c>
      <c r="E29" s="1" t="s">
        <v>14</v>
      </c>
      <c r="F29" s="27">
        <v>0</v>
      </c>
      <c r="G29" s="27">
        <v>0</v>
      </c>
      <c r="H29" s="27">
        <f>ROUND(D29*F29, 0)</f>
        <v>0</v>
      </c>
      <c r="I29" s="27">
        <f>ROUND(D29*G29, 0)</f>
        <v>0</v>
      </c>
    </row>
    <row r="31" spans="1:9" ht="76.5" x14ac:dyDescent="0.25">
      <c r="A31" s="7">
        <v>13</v>
      </c>
      <c r="B31" s="1" t="s">
        <v>79</v>
      </c>
      <c r="C31" s="1" t="s">
        <v>80</v>
      </c>
      <c r="D31" s="5">
        <v>83.96</v>
      </c>
      <c r="E31" s="1" t="s">
        <v>14</v>
      </c>
      <c r="F31" s="27">
        <v>0</v>
      </c>
      <c r="G31" s="27">
        <v>0</v>
      </c>
      <c r="H31" s="27">
        <f>ROUND(D31*F31, 0)</f>
        <v>0</v>
      </c>
      <c r="I31" s="27">
        <f>ROUND(D31*G31, 0)</f>
        <v>0</v>
      </c>
    </row>
    <row r="33" spans="1:9" ht="51" x14ac:dyDescent="0.25">
      <c r="A33" s="7">
        <v>14</v>
      </c>
      <c r="B33" s="1" t="s">
        <v>81</v>
      </c>
      <c r="C33" s="1" t="s">
        <v>82</v>
      </c>
      <c r="D33" s="5">
        <v>14.42</v>
      </c>
      <c r="E33" s="1" t="s">
        <v>14</v>
      </c>
      <c r="F33" s="27">
        <v>0</v>
      </c>
      <c r="G33" s="27">
        <v>0</v>
      </c>
      <c r="H33" s="27">
        <f>ROUND(D33*F33, 0)</f>
        <v>0</v>
      </c>
      <c r="I33" s="27">
        <f>ROUND(D33*G33, 0)</f>
        <v>0</v>
      </c>
    </row>
    <row r="35" spans="1:9" ht="51" x14ac:dyDescent="0.25">
      <c r="A35" s="7">
        <v>15</v>
      </c>
      <c r="B35" s="1" t="s">
        <v>81</v>
      </c>
      <c r="C35" s="1" t="s">
        <v>83</v>
      </c>
      <c r="D35" s="5">
        <v>4.54</v>
      </c>
      <c r="E35" s="1" t="s">
        <v>14</v>
      </c>
      <c r="F35" s="27">
        <v>0</v>
      </c>
      <c r="G35" s="27">
        <v>0</v>
      </c>
      <c r="H35" s="27">
        <f>ROUND(D35*F35, 0)</f>
        <v>0</v>
      </c>
      <c r="I35" s="27">
        <f>ROUND(D35*G35, 0)</f>
        <v>0</v>
      </c>
    </row>
    <row r="37" spans="1:9" ht="76.5" x14ac:dyDescent="0.25">
      <c r="A37" s="7">
        <v>16</v>
      </c>
      <c r="B37" s="1" t="s">
        <v>81</v>
      </c>
      <c r="C37" s="1" t="s">
        <v>84</v>
      </c>
      <c r="D37" s="5">
        <v>39.28</v>
      </c>
      <c r="E37" s="1" t="s">
        <v>14</v>
      </c>
      <c r="F37" s="27">
        <v>0</v>
      </c>
      <c r="G37" s="27">
        <v>0</v>
      </c>
      <c r="H37" s="27">
        <f>ROUND(D37*F37, 0)</f>
        <v>0</v>
      </c>
      <c r="I37" s="27">
        <f>ROUND(D37*G37, 0)</f>
        <v>0</v>
      </c>
    </row>
    <row r="39" spans="1:9" ht="51" x14ac:dyDescent="0.25">
      <c r="A39" s="7">
        <v>17</v>
      </c>
      <c r="B39" s="1" t="s">
        <v>81</v>
      </c>
      <c r="C39" s="1" t="s">
        <v>85</v>
      </c>
      <c r="D39" s="5">
        <v>15.07</v>
      </c>
      <c r="E39" s="1" t="s">
        <v>14</v>
      </c>
      <c r="F39" s="27">
        <v>0</v>
      </c>
      <c r="G39" s="27">
        <v>0</v>
      </c>
      <c r="H39" s="27">
        <f>ROUND(D39*F39, 0)</f>
        <v>0</v>
      </c>
      <c r="I39" s="27">
        <f>ROUND(D39*G39, 0)</f>
        <v>0</v>
      </c>
    </row>
    <row r="41" spans="1:9" ht="38.25" x14ac:dyDescent="0.25">
      <c r="A41" s="7">
        <v>18</v>
      </c>
      <c r="B41" s="1" t="s">
        <v>81</v>
      </c>
      <c r="C41" s="1" t="s">
        <v>86</v>
      </c>
      <c r="D41" s="5">
        <v>6.33</v>
      </c>
      <c r="E41" s="1" t="s">
        <v>14</v>
      </c>
      <c r="F41" s="27">
        <v>0</v>
      </c>
      <c r="G41" s="27">
        <v>0</v>
      </c>
      <c r="H41" s="27">
        <f>ROUND(D41*F41, 0)</f>
        <v>0</v>
      </c>
      <c r="I41" s="27">
        <f>ROUND(D41*G41, 0)</f>
        <v>0</v>
      </c>
    </row>
    <row r="43" spans="1:9" s="2" customFormat="1" x14ac:dyDescent="0.25">
      <c r="A43" s="209" t="s">
        <v>35</v>
      </c>
      <c r="B43" s="209"/>
      <c r="C43" s="209"/>
      <c r="D43" s="209"/>
      <c r="E43" s="209"/>
      <c r="F43" s="209"/>
      <c r="G43" s="26"/>
      <c r="H43" s="26"/>
      <c r="I43" s="26"/>
    </row>
    <row r="44" spans="1:9" ht="51" x14ac:dyDescent="0.25">
      <c r="A44" s="7">
        <v>19</v>
      </c>
      <c r="B44" s="1" t="s">
        <v>87</v>
      </c>
      <c r="C44" s="1" t="s">
        <v>88</v>
      </c>
      <c r="D44" s="5">
        <v>39.57</v>
      </c>
      <c r="E44" s="1" t="s">
        <v>14</v>
      </c>
      <c r="F44" s="27">
        <v>0</v>
      </c>
      <c r="G44" s="27">
        <v>0</v>
      </c>
      <c r="H44" s="27">
        <f>ROUND(D44*F44, 0)</f>
        <v>0</v>
      </c>
      <c r="I44" s="27">
        <f>ROUND(D44*G44, 0)</f>
        <v>0</v>
      </c>
    </row>
    <row r="46" spans="1:9" ht="51" x14ac:dyDescent="0.25">
      <c r="A46" s="7">
        <v>20</v>
      </c>
      <c r="B46" s="1" t="s">
        <v>89</v>
      </c>
      <c r="C46" s="1" t="s">
        <v>90</v>
      </c>
      <c r="D46" s="5">
        <v>119.48</v>
      </c>
      <c r="E46" s="1" t="s">
        <v>14</v>
      </c>
      <c r="F46" s="27">
        <v>0</v>
      </c>
      <c r="G46" s="27">
        <v>0</v>
      </c>
      <c r="H46" s="27">
        <f>ROUND(D46*F46, 0)</f>
        <v>0</v>
      </c>
      <c r="I46" s="27">
        <f>ROUND(D46*G46, 0)</f>
        <v>0</v>
      </c>
    </row>
    <row r="48" spans="1:9" ht="51" x14ac:dyDescent="0.25">
      <c r="A48" s="7">
        <v>21</v>
      </c>
      <c r="B48" s="1" t="s">
        <v>91</v>
      </c>
      <c r="C48" s="1" t="s">
        <v>92</v>
      </c>
      <c r="D48" s="5">
        <v>38.630000000000003</v>
      </c>
      <c r="E48" s="1" t="s">
        <v>14</v>
      </c>
      <c r="F48" s="27">
        <v>0</v>
      </c>
      <c r="G48" s="27">
        <v>0</v>
      </c>
      <c r="H48" s="27">
        <f>ROUND(D48*F48, 0)</f>
        <v>0</v>
      </c>
      <c r="I48" s="27">
        <f>ROUND(D48*G48, 0)</f>
        <v>0</v>
      </c>
    </row>
    <row r="50" spans="1:9" ht="63.75" x14ac:dyDescent="0.25">
      <c r="A50" s="7">
        <v>22</v>
      </c>
      <c r="B50" s="1" t="s">
        <v>93</v>
      </c>
      <c r="C50" s="1" t="s">
        <v>94</v>
      </c>
      <c r="D50" s="5">
        <v>119.48</v>
      </c>
      <c r="E50" s="1" t="s">
        <v>14</v>
      </c>
      <c r="F50" s="27">
        <v>0</v>
      </c>
      <c r="G50" s="27">
        <v>0</v>
      </c>
      <c r="H50" s="27">
        <f>ROUND(D50*F50, 0)</f>
        <v>0</v>
      </c>
      <c r="I50" s="27">
        <f>ROUND(D50*G50, 0)</f>
        <v>0</v>
      </c>
    </row>
    <row r="52" spans="1:9" ht="51" x14ac:dyDescent="0.25">
      <c r="A52" s="7">
        <v>23</v>
      </c>
      <c r="B52" s="1" t="s">
        <v>95</v>
      </c>
      <c r="C52" s="1" t="s">
        <v>96</v>
      </c>
      <c r="D52" s="5">
        <v>38.630000000000003</v>
      </c>
      <c r="E52" s="1" t="s">
        <v>14</v>
      </c>
      <c r="F52" s="27">
        <v>0</v>
      </c>
      <c r="G52" s="27">
        <v>0</v>
      </c>
      <c r="H52" s="27">
        <f>ROUND(D52*F52, 0)</f>
        <v>0</v>
      </c>
      <c r="I52" s="27">
        <f>ROUND(D52*G52, 0)</f>
        <v>0</v>
      </c>
    </row>
    <row r="54" spans="1:9" ht="89.25" x14ac:dyDescent="0.25">
      <c r="A54" s="7">
        <v>24</v>
      </c>
      <c r="B54" s="1" t="s">
        <v>97</v>
      </c>
      <c r="C54" s="1" t="s">
        <v>98</v>
      </c>
      <c r="D54" s="5">
        <v>1.1399999999999999</v>
      </c>
      <c r="E54" s="1" t="s">
        <v>14</v>
      </c>
      <c r="F54" s="27">
        <v>0</v>
      </c>
      <c r="G54" s="27">
        <v>0</v>
      </c>
      <c r="H54" s="27">
        <f>ROUND(D54*F54, 0)</f>
        <v>0</v>
      </c>
      <c r="I54" s="27">
        <f>ROUND(D54*G54, 0)</f>
        <v>0</v>
      </c>
    </row>
    <row r="56" spans="1:9" ht="89.25" x14ac:dyDescent="0.25">
      <c r="A56" s="7">
        <v>25</v>
      </c>
      <c r="B56" s="1" t="s">
        <v>99</v>
      </c>
      <c r="C56" s="1" t="s">
        <v>100</v>
      </c>
      <c r="D56" s="5">
        <v>38.43</v>
      </c>
      <c r="E56" s="1" t="s">
        <v>14</v>
      </c>
      <c r="F56" s="27">
        <v>0</v>
      </c>
      <c r="G56" s="27">
        <v>0</v>
      </c>
      <c r="H56" s="27">
        <f>ROUND(D56*F56, 0)</f>
        <v>0</v>
      </c>
      <c r="I56" s="27">
        <f>ROUND(D56*G56, 0)</f>
        <v>0</v>
      </c>
    </row>
    <row r="58" spans="1:9" ht="76.5" x14ac:dyDescent="0.25">
      <c r="A58" s="7">
        <v>26</v>
      </c>
      <c r="B58" s="1" t="s">
        <v>101</v>
      </c>
      <c r="C58" s="1" t="s">
        <v>102</v>
      </c>
      <c r="D58" s="5">
        <v>38.630000000000003</v>
      </c>
      <c r="E58" s="1" t="s">
        <v>14</v>
      </c>
      <c r="F58" s="27">
        <v>0</v>
      </c>
      <c r="G58" s="27">
        <v>0</v>
      </c>
      <c r="H58" s="27">
        <f>ROUND(D58*F58, 0)</f>
        <v>0</v>
      </c>
      <c r="I58" s="27">
        <f>ROUND(D58*G58, 0)</f>
        <v>0</v>
      </c>
    </row>
    <row r="60" spans="1:9" ht="63.75" x14ac:dyDescent="0.25">
      <c r="A60" s="7">
        <v>27</v>
      </c>
      <c r="B60" s="1" t="s">
        <v>103</v>
      </c>
      <c r="C60" s="1" t="s">
        <v>104</v>
      </c>
      <c r="D60" s="5">
        <v>54.82</v>
      </c>
      <c r="E60" s="1" t="s">
        <v>31</v>
      </c>
      <c r="F60" s="27">
        <v>0</v>
      </c>
      <c r="G60" s="27">
        <v>0</v>
      </c>
      <c r="H60" s="27">
        <f>ROUND(D60*F60, 0)</f>
        <v>0</v>
      </c>
      <c r="I60" s="27">
        <f>ROUND(D60*G60, 0)</f>
        <v>0</v>
      </c>
    </row>
    <row r="62" spans="1:9" ht="63.75" x14ac:dyDescent="0.25">
      <c r="A62" s="7">
        <v>28</v>
      </c>
      <c r="B62" s="1" t="s">
        <v>105</v>
      </c>
      <c r="C62" s="1" t="s">
        <v>106</v>
      </c>
      <c r="D62" s="5">
        <v>104.9</v>
      </c>
      <c r="E62" s="1" t="s">
        <v>14</v>
      </c>
      <c r="F62" s="27">
        <v>0</v>
      </c>
      <c r="G62" s="27">
        <v>0</v>
      </c>
      <c r="H62" s="27">
        <f>ROUND(D62*F62, 0)</f>
        <v>0</v>
      </c>
      <c r="I62" s="27">
        <f>ROUND(D62*G62, 0)</f>
        <v>0</v>
      </c>
    </row>
    <row r="64" spans="1:9" ht="38.25" x14ac:dyDescent="0.25">
      <c r="A64" s="7">
        <v>29</v>
      </c>
      <c r="B64" s="1" t="s">
        <v>107</v>
      </c>
      <c r="C64" s="1" t="s">
        <v>108</v>
      </c>
      <c r="D64" s="5">
        <v>104.9</v>
      </c>
      <c r="E64" s="1" t="s">
        <v>14</v>
      </c>
      <c r="F64" s="27">
        <v>0</v>
      </c>
      <c r="G64" s="27">
        <v>0</v>
      </c>
      <c r="H64" s="27">
        <f>ROUND(D64*F64, 0)</f>
        <v>0</v>
      </c>
      <c r="I64" s="27">
        <f>ROUND(D64*G64, 0)</f>
        <v>0</v>
      </c>
    </row>
    <row r="66" spans="1:9" ht="38.25" x14ac:dyDescent="0.25">
      <c r="A66" s="7">
        <v>30</v>
      </c>
      <c r="B66" s="1" t="s">
        <v>109</v>
      </c>
      <c r="C66" s="1" t="s">
        <v>110</v>
      </c>
      <c r="D66" s="5">
        <v>104.9</v>
      </c>
      <c r="E66" s="1" t="s">
        <v>14</v>
      </c>
      <c r="F66" s="27">
        <v>0</v>
      </c>
      <c r="G66" s="27">
        <v>0</v>
      </c>
      <c r="H66" s="27">
        <f>ROUND(D66*F66, 0)</f>
        <v>0</v>
      </c>
      <c r="I66" s="27">
        <f>ROUND(D66*G66, 0)</f>
        <v>0</v>
      </c>
    </row>
    <row r="68" spans="1:9" ht="25.5" x14ac:dyDescent="0.25">
      <c r="A68" s="7">
        <v>31</v>
      </c>
      <c r="B68" s="1" t="s">
        <v>111</v>
      </c>
      <c r="C68" s="1" t="s">
        <v>112</v>
      </c>
      <c r="D68" s="5">
        <v>84.39</v>
      </c>
      <c r="E68" s="1" t="s">
        <v>31</v>
      </c>
      <c r="F68" s="27">
        <v>0</v>
      </c>
      <c r="G68" s="27">
        <v>0</v>
      </c>
      <c r="H68" s="27">
        <f>ROUND(D68*F68, 0)</f>
        <v>0</v>
      </c>
      <c r="I68" s="27">
        <f>ROUND(D68*G68, 0)</f>
        <v>0</v>
      </c>
    </row>
    <row r="70" spans="1:9" ht="25.5" x14ac:dyDescent="0.25">
      <c r="A70" s="7">
        <v>32</v>
      </c>
      <c r="B70" s="1" t="s">
        <v>113</v>
      </c>
      <c r="C70" s="1" t="s">
        <v>114</v>
      </c>
      <c r="D70" s="5">
        <v>1.9</v>
      </c>
      <c r="E70" s="1" t="s">
        <v>31</v>
      </c>
      <c r="F70" s="27">
        <v>0</v>
      </c>
      <c r="G70" s="27">
        <v>0</v>
      </c>
      <c r="H70" s="27">
        <f>ROUND(D70*F70, 0)</f>
        <v>0</v>
      </c>
      <c r="I70" s="27">
        <f>ROUND(D70*G70, 0)</f>
        <v>0</v>
      </c>
    </row>
    <row r="72" spans="1:9" ht="51" x14ac:dyDescent="0.25">
      <c r="A72" s="7">
        <v>33</v>
      </c>
      <c r="B72" s="1" t="s">
        <v>115</v>
      </c>
      <c r="C72" s="1" t="s">
        <v>116</v>
      </c>
      <c r="D72" s="5">
        <v>106.24</v>
      </c>
      <c r="E72" s="1" t="s">
        <v>31</v>
      </c>
      <c r="F72" s="27">
        <v>0</v>
      </c>
      <c r="G72" s="27">
        <v>0</v>
      </c>
      <c r="H72" s="27">
        <f>ROUND(D72*F72, 0)</f>
        <v>0</v>
      </c>
      <c r="I72" s="27">
        <f>ROUND(D72*G72, 0)</f>
        <v>0</v>
      </c>
    </row>
    <row r="74" spans="1:9" ht="25.5" x14ac:dyDescent="0.25">
      <c r="A74" s="7">
        <v>34</v>
      </c>
      <c r="B74" s="1" t="s">
        <v>81</v>
      </c>
      <c r="C74" s="1" t="s">
        <v>117</v>
      </c>
      <c r="D74" s="5">
        <v>14.25</v>
      </c>
      <c r="E74" s="1" t="s">
        <v>31</v>
      </c>
      <c r="F74" s="27">
        <v>0</v>
      </c>
      <c r="G74" s="27">
        <v>0</v>
      </c>
      <c r="H74" s="27">
        <f>ROUND(D74*F74, 0)</f>
        <v>0</v>
      </c>
      <c r="I74" s="27">
        <f>ROUND(D74*G74, 0)</f>
        <v>0</v>
      </c>
    </row>
    <row r="76" spans="1:9" ht="25.5" x14ac:dyDescent="0.25">
      <c r="A76" s="7">
        <v>35</v>
      </c>
      <c r="B76" s="1" t="s">
        <v>81</v>
      </c>
      <c r="C76" s="1" t="s">
        <v>118</v>
      </c>
      <c r="D76" s="5">
        <v>14.25</v>
      </c>
      <c r="E76" s="1" t="s">
        <v>31</v>
      </c>
      <c r="F76" s="27">
        <v>0</v>
      </c>
      <c r="G76" s="27">
        <v>0</v>
      </c>
      <c r="H76" s="27">
        <f>ROUND(D76*F76, 0)</f>
        <v>0</v>
      </c>
      <c r="I76" s="27">
        <f>ROUND(D76*G76, 0)</f>
        <v>0</v>
      </c>
    </row>
    <row r="78" spans="1:9" ht="25.5" x14ac:dyDescent="0.25">
      <c r="A78" s="7">
        <v>36</v>
      </c>
      <c r="B78" s="1" t="s">
        <v>81</v>
      </c>
      <c r="C78" s="1" t="s">
        <v>119</v>
      </c>
      <c r="D78" s="5">
        <v>4.13</v>
      </c>
      <c r="E78" s="1" t="s">
        <v>31</v>
      </c>
      <c r="F78" s="27">
        <v>0</v>
      </c>
      <c r="G78" s="27">
        <v>0</v>
      </c>
      <c r="H78" s="27">
        <f>ROUND(D78*F78, 0)</f>
        <v>0</v>
      </c>
      <c r="I78" s="27">
        <f>ROUND(D78*G78, 0)</f>
        <v>0</v>
      </c>
    </row>
    <row r="80" spans="1:9" s="2" customFormat="1" x14ac:dyDescent="0.25">
      <c r="A80" s="209" t="s">
        <v>44</v>
      </c>
      <c r="B80" s="209"/>
      <c r="C80" s="209"/>
      <c r="D80" s="209"/>
      <c r="E80" s="209"/>
      <c r="F80" s="209"/>
      <c r="G80" s="26"/>
      <c r="H80" s="26"/>
      <c r="I80" s="26"/>
    </row>
    <row r="81" spans="1:9" ht="25.5" x14ac:dyDescent="0.25">
      <c r="A81" s="7">
        <v>37</v>
      </c>
      <c r="B81" s="1" t="s">
        <v>81</v>
      </c>
      <c r="C81" s="1" t="s">
        <v>435</v>
      </c>
      <c r="D81" s="5">
        <v>1</v>
      </c>
      <c r="E81" s="1" t="s">
        <v>11</v>
      </c>
      <c r="F81" s="27">
        <v>0</v>
      </c>
      <c r="G81" s="27">
        <v>0</v>
      </c>
      <c r="H81" s="27">
        <f>ROUND(D81*F81, 0)</f>
        <v>0</v>
      </c>
      <c r="I81" s="27">
        <f>ROUND(D81*G81, 0)</f>
        <v>0</v>
      </c>
    </row>
    <row r="83" spans="1:9" ht="63.75" x14ac:dyDescent="0.25">
      <c r="A83" s="7">
        <v>38</v>
      </c>
      <c r="B83" s="1" t="s">
        <v>81</v>
      </c>
      <c r="C83" s="1" t="s">
        <v>451</v>
      </c>
      <c r="D83" s="5">
        <v>1</v>
      </c>
      <c r="E83" s="1" t="s">
        <v>11</v>
      </c>
      <c r="F83" s="27">
        <v>0</v>
      </c>
      <c r="G83" s="27">
        <v>0</v>
      </c>
      <c r="H83" s="27">
        <f>ROUND(D83*F83, 0)</f>
        <v>0</v>
      </c>
      <c r="I83" s="27">
        <f>ROUND(D83*G83, 0)</f>
        <v>0</v>
      </c>
    </row>
    <row r="85" spans="1:9" ht="63.75" x14ac:dyDescent="0.25">
      <c r="A85" s="7">
        <v>39</v>
      </c>
      <c r="B85" s="1" t="s">
        <v>81</v>
      </c>
      <c r="C85" s="1" t="s">
        <v>450</v>
      </c>
      <c r="D85" s="5">
        <v>1</v>
      </c>
      <c r="E85" s="1" t="s">
        <v>11</v>
      </c>
      <c r="F85" s="27">
        <v>0</v>
      </c>
      <c r="G85" s="27">
        <v>0</v>
      </c>
      <c r="H85" s="27">
        <f>ROUND(D85*F85, 0)</f>
        <v>0</v>
      </c>
      <c r="I85" s="27">
        <f>ROUND(D85*G85, 0)</f>
        <v>0</v>
      </c>
    </row>
    <row r="87" spans="1:9" ht="63.75" x14ac:dyDescent="0.25">
      <c r="A87" s="7">
        <v>40</v>
      </c>
      <c r="B87" s="1" t="s">
        <v>81</v>
      </c>
      <c r="C87" s="1" t="s">
        <v>449</v>
      </c>
      <c r="D87" s="5">
        <v>1</v>
      </c>
      <c r="E87" s="1" t="s">
        <v>11</v>
      </c>
      <c r="F87" s="27">
        <v>0</v>
      </c>
      <c r="G87" s="27">
        <v>0</v>
      </c>
      <c r="H87" s="27">
        <f>ROUND(D87*F87, 0)</f>
        <v>0</v>
      </c>
      <c r="I87" s="27">
        <f>ROUND(D87*G87, 0)</f>
        <v>0</v>
      </c>
    </row>
    <row r="89" spans="1:9" ht="51" x14ac:dyDescent="0.25">
      <c r="A89" s="7">
        <v>41</v>
      </c>
      <c r="B89" s="1" t="s">
        <v>81</v>
      </c>
      <c r="C89" s="1" t="s">
        <v>448</v>
      </c>
      <c r="D89" s="5">
        <v>1</v>
      </c>
      <c r="E89" s="1" t="s">
        <v>11</v>
      </c>
      <c r="F89" s="27">
        <v>0</v>
      </c>
      <c r="G89" s="27">
        <v>0</v>
      </c>
      <c r="H89" s="27">
        <f>ROUND(D89*F89, 0)</f>
        <v>0</v>
      </c>
      <c r="I89" s="27">
        <f>ROUND(D89*G89, 0)</f>
        <v>0</v>
      </c>
    </row>
    <row r="91" spans="1:9" ht="63.75" x14ac:dyDescent="0.25">
      <c r="A91" s="7">
        <v>42</v>
      </c>
      <c r="B91" s="1" t="s">
        <v>81</v>
      </c>
      <c r="C91" s="1" t="s">
        <v>447</v>
      </c>
      <c r="D91" s="5">
        <v>1</v>
      </c>
      <c r="E91" s="1" t="s">
        <v>11</v>
      </c>
      <c r="F91" s="27">
        <v>0</v>
      </c>
      <c r="G91" s="27">
        <v>0</v>
      </c>
      <c r="H91" s="27">
        <f>ROUND(D91*F91, 0)</f>
        <v>0</v>
      </c>
      <c r="I91" s="27">
        <f>ROUND(D91*G91, 0)</f>
        <v>0</v>
      </c>
    </row>
    <row r="93" spans="1:9" ht="63.75" x14ac:dyDescent="0.25">
      <c r="A93" s="7">
        <v>43</v>
      </c>
      <c r="B93" s="1" t="s">
        <v>81</v>
      </c>
      <c r="C93" s="1" t="s">
        <v>446</v>
      </c>
      <c r="D93" s="5">
        <v>1</v>
      </c>
      <c r="E93" s="1" t="s">
        <v>11</v>
      </c>
      <c r="F93" s="27">
        <v>0</v>
      </c>
      <c r="G93" s="27">
        <v>0</v>
      </c>
      <c r="H93" s="27">
        <f>ROUND(D93*F93, 0)</f>
        <v>0</v>
      </c>
      <c r="I93" s="27">
        <f>ROUND(D93*G93, 0)</f>
        <v>0</v>
      </c>
    </row>
    <row r="95" spans="1:9" ht="63.75" x14ac:dyDescent="0.25">
      <c r="A95" s="7">
        <v>44</v>
      </c>
      <c r="B95" s="1" t="s">
        <v>81</v>
      </c>
      <c r="C95" s="1" t="s">
        <v>445</v>
      </c>
      <c r="D95" s="5">
        <v>1</v>
      </c>
      <c r="E95" s="1" t="s">
        <v>11</v>
      </c>
      <c r="F95" s="27">
        <v>0</v>
      </c>
      <c r="G95" s="27">
        <v>0</v>
      </c>
      <c r="H95" s="27">
        <f>ROUND(D95*F95, 0)</f>
        <v>0</v>
      </c>
      <c r="I95" s="27">
        <f>ROUND(D95*G95, 0)</f>
        <v>0</v>
      </c>
    </row>
    <row r="97" spans="1:9" ht="63.75" x14ac:dyDescent="0.25">
      <c r="A97" s="7">
        <v>45</v>
      </c>
      <c r="B97" s="1" t="s">
        <v>81</v>
      </c>
      <c r="C97" s="1" t="s">
        <v>444</v>
      </c>
      <c r="D97" s="5">
        <v>1</v>
      </c>
      <c r="E97" s="1" t="s">
        <v>11</v>
      </c>
      <c r="F97" s="27">
        <v>0</v>
      </c>
      <c r="G97" s="27">
        <v>0</v>
      </c>
      <c r="H97" s="27">
        <f>ROUND(D97*F97, 0)</f>
        <v>0</v>
      </c>
      <c r="I97" s="27">
        <f>ROUND(D97*G97, 0)</f>
        <v>0</v>
      </c>
    </row>
    <row r="99" spans="1:9" ht="63.75" x14ac:dyDescent="0.25">
      <c r="A99" s="7">
        <v>46</v>
      </c>
      <c r="B99" s="1" t="s">
        <v>81</v>
      </c>
      <c r="C99" s="1" t="s">
        <v>443</v>
      </c>
      <c r="D99" s="5">
        <v>1</v>
      </c>
      <c r="E99" s="1" t="s">
        <v>11</v>
      </c>
      <c r="F99" s="27">
        <v>0</v>
      </c>
      <c r="G99" s="27">
        <v>0</v>
      </c>
      <c r="H99" s="27">
        <f>ROUND(D99*F99, 0)</f>
        <v>0</v>
      </c>
      <c r="I99" s="27">
        <f>ROUND(D99*G99, 0)</f>
        <v>0</v>
      </c>
    </row>
    <row r="101" spans="1:9" ht="25.5" x14ac:dyDescent="0.25">
      <c r="A101" s="7">
        <v>47</v>
      </c>
      <c r="B101" s="1" t="s">
        <v>81</v>
      </c>
      <c r="C101" s="1" t="s">
        <v>120</v>
      </c>
      <c r="D101" s="5">
        <v>1</v>
      </c>
      <c r="E101" s="1" t="s">
        <v>11</v>
      </c>
      <c r="F101" s="27">
        <v>0</v>
      </c>
      <c r="G101" s="27">
        <v>0</v>
      </c>
      <c r="H101" s="27">
        <f>ROUND(D101*F101, 0)</f>
        <v>0</v>
      </c>
      <c r="I101" s="27">
        <f>ROUND(D101*G101, 0)</f>
        <v>0</v>
      </c>
    </row>
    <row r="103" spans="1:9" ht="25.5" x14ac:dyDescent="0.25">
      <c r="A103" s="7">
        <v>48</v>
      </c>
      <c r="B103" s="1" t="s">
        <v>81</v>
      </c>
      <c r="C103" s="1" t="s">
        <v>121</v>
      </c>
      <c r="D103" s="5">
        <v>3</v>
      </c>
      <c r="E103" s="1" t="s">
        <v>11</v>
      </c>
      <c r="F103" s="27">
        <v>0</v>
      </c>
      <c r="G103" s="27">
        <v>0</v>
      </c>
      <c r="H103" s="27">
        <f>ROUND(D103*F103, 0)</f>
        <v>0</v>
      </c>
      <c r="I103" s="27">
        <f>ROUND(D103*G103, 0)</f>
        <v>0</v>
      </c>
    </row>
    <row r="105" spans="1:9" ht="25.5" x14ac:dyDescent="0.25">
      <c r="A105" s="7">
        <v>49</v>
      </c>
      <c r="B105" s="1" t="s">
        <v>81</v>
      </c>
      <c r="C105" s="1" t="s">
        <v>122</v>
      </c>
      <c r="D105" s="5">
        <v>1</v>
      </c>
      <c r="E105" s="1" t="s">
        <v>11</v>
      </c>
      <c r="F105" s="27">
        <v>0</v>
      </c>
      <c r="G105" s="27">
        <v>0</v>
      </c>
      <c r="H105" s="27">
        <f>ROUND(D105*F105, 0)</f>
        <v>0</v>
      </c>
      <c r="I105" s="27">
        <f>ROUND(D105*G105, 0)</f>
        <v>0</v>
      </c>
    </row>
    <row r="107" spans="1:9" ht="25.5" x14ac:dyDescent="0.25">
      <c r="A107" s="7">
        <v>50</v>
      </c>
      <c r="B107" s="1" t="s">
        <v>81</v>
      </c>
      <c r="C107" s="1" t="s">
        <v>123</v>
      </c>
      <c r="D107" s="5">
        <v>1</v>
      </c>
      <c r="E107" s="1" t="s">
        <v>11</v>
      </c>
      <c r="F107" s="27">
        <v>0</v>
      </c>
      <c r="G107" s="27">
        <v>0</v>
      </c>
      <c r="H107" s="27">
        <f>ROUND(D107*F107, 0)</f>
        <v>0</v>
      </c>
      <c r="I107" s="27">
        <f>ROUND(D107*G107, 0)</f>
        <v>0</v>
      </c>
    </row>
    <row r="109" spans="1:9" ht="25.5" x14ac:dyDescent="0.25">
      <c r="A109" s="7">
        <v>51</v>
      </c>
      <c r="B109" s="1" t="s">
        <v>81</v>
      </c>
      <c r="C109" s="1" t="s">
        <v>124</v>
      </c>
      <c r="D109" s="5">
        <v>1</v>
      </c>
      <c r="E109" s="1" t="s">
        <v>11</v>
      </c>
      <c r="F109" s="27">
        <v>0</v>
      </c>
      <c r="G109" s="27">
        <v>0</v>
      </c>
      <c r="H109" s="27">
        <f>ROUND(D109*F109, 0)</f>
        <v>0</v>
      </c>
      <c r="I109" s="27">
        <f>ROUND(D109*G109, 0)</f>
        <v>0</v>
      </c>
    </row>
    <row r="111" spans="1:9" ht="38.25" x14ac:dyDescent="0.25">
      <c r="A111" s="7">
        <v>52</v>
      </c>
      <c r="B111" s="1" t="s">
        <v>81</v>
      </c>
      <c r="C111" s="1" t="s">
        <v>125</v>
      </c>
      <c r="D111" s="5">
        <v>1</v>
      </c>
      <c r="E111" s="1" t="s">
        <v>11</v>
      </c>
      <c r="F111" s="27">
        <v>0</v>
      </c>
      <c r="G111" s="27">
        <v>0</v>
      </c>
      <c r="H111" s="27">
        <f>ROUND(D111*F111, 0)</f>
        <v>0</v>
      </c>
      <c r="I111" s="27">
        <f>ROUND(D111*G111, 0)</f>
        <v>0</v>
      </c>
    </row>
    <row r="113" spans="1:9" ht="38.25" x14ac:dyDescent="0.25">
      <c r="A113" s="7">
        <v>53</v>
      </c>
      <c r="B113" s="1" t="s">
        <v>81</v>
      </c>
      <c r="C113" s="1" t="s">
        <v>126</v>
      </c>
      <c r="D113" s="5">
        <v>1</v>
      </c>
      <c r="E113" s="1" t="s">
        <v>11</v>
      </c>
      <c r="F113" s="27">
        <v>0</v>
      </c>
      <c r="G113" s="27">
        <v>0</v>
      </c>
      <c r="H113" s="27">
        <f>ROUND(D113*F113, 0)</f>
        <v>0</v>
      </c>
      <c r="I113" s="27">
        <f>ROUND(D113*G113, 0)</f>
        <v>0</v>
      </c>
    </row>
    <row r="115" spans="1:9" ht="51" x14ac:dyDescent="0.25">
      <c r="A115" s="7">
        <v>54</v>
      </c>
      <c r="B115" s="1" t="s">
        <v>81</v>
      </c>
      <c r="C115" s="1" t="s">
        <v>127</v>
      </c>
      <c r="D115" s="5">
        <v>2</v>
      </c>
      <c r="E115" s="1" t="s">
        <v>11</v>
      </c>
      <c r="F115" s="27">
        <v>0</v>
      </c>
      <c r="G115" s="27">
        <v>0</v>
      </c>
      <c r="H115" s="27">
        <f>ROUND(D115*F115, 0)</f>
        <v>0</v>
      </c>
      <c r="I115" s="27">
        <f>ROUND(D115*G115, 0)</f>
        <v>0</v>
      </c>
    </row>
    <row r="117" spans="1:9" ht="25.5" x14ac:dyDescent="0.25">
      <c r="A117" s="7">
        <v>55</v>
      </c>
      <c r="B117" s="1" t="s">
        <v>81</v>
      </c>
      <c r="C117" s="1" t="s">
        <v>128</v>
      </c>
      <c r="D117" s="5">
        <v>1</v>
      </c>
      <c r="E117" s="1" t="s">
        <v>11</v>
      </c>
      <c r="F117" s="27">
        <v>0</v>
      </c>
      <c r="G117" s="27">
        <v>0</v>
      </c>
      <c r="H117" s="27">
        <f>ROUND(D117*F117, 0)</f>
        <v>0</v>
      </c>
      <c r="I117" s="27">
        <f>ROUND(D117*G117, 0)</f>
        <v>0</v>
      </c>
    </row>
    <row r="119" spans="1:9" ht="25.5" x14ac:dyDescent="0.25">
      <c r="A119" s="7">
        <v>56</v>
      </c>
      <c r="B119" s="1" t="s">
        <v>81</v>
      </c>
      <c r="C119" s="1" t="s">
        <v>129</v>
      </c>
      <c r="D119" s="5">
        <v>1</v>
      </c>
      <c r="E119" s="1" t="s">
        <v>11</v>
      </c>
      <c r="F119" s="27">
        <v>0</v>
      </c>
      <c r="G119" s="27">
        <v>0</v>
      </c>
      <c r="H119" s="27">
        <f>ROUND(D119*F119, 0)</f>
        <v>0</v>
      </c>
      <c r="I119" s="27">
        <f>ROUND(D119*G119, 0)</f>
        <v>0</v>
      </c>
    </row>
    <row r="121" spans="1:9" s="2" customFormat="1" x14ac:dyDescent="0.25">
      <c r="A121" s="209" t="s">
        <v>130</v>
      </c>
      <c r="B121" s="209"/>
      <c r="C121" s="209"/>
      <c r="D121" s="209"/>
      <c r="E121" s="209"/>
      <c r="F121" s="209"/>
      <c r="G121" s="26"/>
      <c r="H121" s="26"/>
      <c r="I121" s="26"/>
    </row>
    <row r="122" spans="1:9" ht="51" x14ac:dyDescent="0.25">
      <c r="A122" s="7">
        <v>57</v>
      </c>
      <c r="B122" s="1" t="s">
        <v>131</v>
      </c>
      <c r="C122" s="1" t="s">
        <v>132</v>
      </c>
      <c r="D122" s="5">
        <v>85.32</v>
      </c>
      <c r="E122" s="1" t="s">
        <v>14</v>
      </c>
      <c r="F122" s="27">
        <v>0</v>
      </c>
      <c r="G122" s="27">
        <v>0</v>
      </c>
      <c r="H122" s="27">
        <f>ROUND(D122*F122, 0)</f>
        <v>0</v>
      </c>
      <c r="I122" s="27">
        <f>ROUND(D122*G122, 0)</f>
        <v>0</v>
      </c>
    </row>
    <row r="124" spans="1:9" ht="76.5" x14ac:dyDescent="0.25">
      <c r="A124" s="7">
        <v>58</v>
      </c>
      <c r="B124" s="1" t="s">
        <v>133</v>
      </c>
      <c r="C124" s="1" t="s">
        <v>134</v>
      </c>
      <c r="D124" s="5">
        <v>447.19</v>
      </c>
      <c r="E124" s="1" t="s">
        <v>14</v>
      </c>
      <c r="F124" s="27">
        <v>0</v>
      </c>
      <c r="G124" s="27">
        <v>0</v>
      </c>
      <c r="H124" s="27">
        <f>ROUND(D124*F124, 0)</f>
        <v>0</v>
      </c>
      <c r="I124" s="27">
        <f>ROUND(D124*G124, 0)</f>
        <v>0</v>
      </c>
    </row>
    <row r="126" spans="1:9" ht="51" x14ac:dyDescent="0.25">
      <c r="A126" s="7">
        <v>59</v>
      </c>
      <c r="B126" s="1" t="s">
        <v>135</v>
      </c>
      <c r="C126" s="1" t="s">
        <v>136</v>
      </c>
      <c r="D126" s="5">
        <v>447.19</v>
      </c>
      <c r="E126" s="1" t="s">
        <v>14</v>
      </c>
      <c r="F126" s="27">
        <v>0</v>
      </c>
      <c r="G126" s="27">
        <v>0</v>
      </c>
      <c r="H126" s="27">
        <f>ROUND(D126*F126, 0)</f>
        <v>0</v>
      </c>
      <c r="I126" s="27">
        <f>ROUND(D126*G126, 0)</f>
        <v>0</v>
      </c>
    </row>
    <row r="128" spans="1:9" s="2" customFormat="1" x14ac:dyDescent="0.25">
      <c r="A128" s="209" t="s">
        <v>137</v>
      </c>
      <c r="B128" s="209"/>
      <c r="C128" s="209"/>
      <c r="D128" s="209"/>
      <c r="E128" s="209"/>
      <c r="F128" s="209"/>
      <c r="G128" s="26"/>
      <c r="H128" s="26"/>
      <c r="I128" s="26"/>
    </row>
    <row r="129" spans="1:9" ht="25.5" x14ac:dyDescent="0.25">
      <c r="A129" s="7">
        <v>60</v>
      </c>
      <c r="B129" s="1" t="s">
        <v>81</v>
      </c>
      <c r="C129" s="1" t="s">
        <v>138</v>
      </c>
      <c r="D129" s="5">
        <v>3.26</v>
      </c>
      <c r="E129" s="1" t="s">
        <v>14</v>
      </c>
      <c r="F129" s="27">
        <v>0</v>
      </c>
      <c r="G129" s="27">
        <v>0</v>
      </c>
      <c r="H129" s="27">
        <f>ROUND(D129*F129, 0)</f>
        <v>0</v>
      </c>
      <c r="I129" s="27">
        <f>ROUND(D129*G129, 0)</f>
        <v>0</v>
      </c>
    </row>
    <row r="131" spans="1:9" s="2" customFormat="1" x14ac:dyDescent="0.25">
      <c r="A131" s="209" t="s">
        <v>139</v>
      </c>
      <c r="B131" s="209"/>
      <c r="C131" s="209"/>
      <c r="D131" s="209"/>
      <c r="E131" s="209"/>
      <c r="F131" s="209"/>
      <c r="G131" s="26"/>
      <c r="H131" s="26"/>
      <c r="I131" s="26"/>
    </row>
    <row r="132" spans="1:9" x14ac:dyDescent="0.25">
      <c r="A132" s="7">
        <v>61</v>
      </c>
      <c r="B132" s="1" t="s">
        <v>81</v>
      </c>
      <c r="C132" s="1" t="s">
        <v>140</v>
      </c>
      <c r="D132" s="5">
        <v>1</v>
      </c>
      <c r="E132" s="1" t="s">
        <v>11</v>
      </c>
      <c r="F132" s="27">
        <v>0</v>
      </c>
      <c r="G132" s="27">
        <v>0</v>
      </c>
      <c r="H132" s="27">
        <f>ROUND(D132*F132, 0)</f>
        <v>0</v>
      </c>
      <c r="I132" s="27">
        <f>ROUND(D132*G132, 0)</f>
        <v>0</v>
      </c>
    </row>
    <row r="134" spans="1:9" ht="25.5" x14ac:dyDescent="0.25">
      <c r="A134" s="7">
        <v>62</v>
      </c>
      <c r="B134" s="1" t="s">
        <v>81</v>
      </c>
      <c r="C134" s="1" t="s">
        <v>141</v>
      </c>
      <c r="D134" s="5">
        <v>1</v>
      </c>
      <c r="E134" s="1" t="s">
        <v>11</v>
      </c>
      <c r="F134" s="27">
        <v>0</v>
      </c>
      <c r="G134" s="27">
        <v>0</v>
      </c>
      <c r="H134" s="27">
        <f>ROUND(D134*F134, 0)</f>
        <v>0</v>
      </c>
      <c r="I134" s="27">
        <f>ROUND(D134*G134, 0)</f>
        <v>0</v>
      </c>
    </row>
    <row r="136" spans="1:9" s="2" customFormat="1" x14ac:dyDescent="0.25">
      <c r="A136" s="209" t="s">
        <v>142</v>
      </c>
      <c r="B136" s="209"/>
      <c r="C136" s="209"/>
      <c r="D136" s="209"/>
      <c r="E136" s="209"/>
      <c r="F136" s="209"/>
      <c r="G136" s="26"/>
      <c r="H136" s="26"/>
      <c r="I136" s="26"/>
    </row>
    <row r="137" spans="1:9" ht="51" x14ac:dyDescent="0.25">
      <c r="A137" s="7">
        <v>63</v>
      </c>
      <c r="B137" s="1" t="s">
        <v>143</v>
      </c>
      <c r="C137" s="1" t="s">
        <v>144</v>
      </c>
      <c r="D137" s="5">
        <v>1</v>
      </c>
      <c r="E137" s="1" t="s">
        <v>11</v>
      </c>
      <c r="F137" s="27">
        <v>0</v>
      </c>
      <c r="G137" s="27">
        <v>0</v>
      </c>
      <c r="H137" s="27">
        <f>ROUND(D137*F137, 0)</f>
        <v>0</v>
      </c>
      <c r="I137" s="27">
        <f>ROUND(D137*G137, 0)</f>
        <v>0</v>
      </c>
    </row>
    <row r="139" spans="1:9" ht="25.5" x14ac:dyDescent="0.25">
      <c r="A139" s="7">
        <v>64</v>
      </c>
      <c r="B139" s="1" t="s">
        <v>145</v>
      </c>
      <c r="C139" s="1" t="s">
        <v>146</v>
      </c>
      <c r="D139" s="5">
        <v>3</v>
      </c>
      <c r="E139" s="1" t="s">
        <v>11</v>
      </c>
      <c r="F139" s="27">
        <v>0</v>
      </c>
      <c r="G139" s="27">
        <v>0</v>
      </c>
      <c r="H139" s="27">
        <f>ROUND(D139*F139, 0)</f>
        <v>0</v>
      </c>
      <c r="I139" s="27">
        <f>ROUND(D139*G139, 0)</f>
        <v>0</v>
      </c>
    </row>
    <row r="141" spans="1:9" ht="38.25" x14ac:dyDescent="0.25">
      <c r="A141" s="7">
        <v>65</v>
      </c>
      <c r="B141" s="1" t="s">
        <v>147</v>
      </c>
      <c r="C141" s="1" t="s">
        <v>148</v>
      </c>
      <c r="D141" s="5">
        <v>1</v>
      </c>
      <c r="E141" s="1" t="s">
        <v>11</v>
      </c>
      <c r="F141" s="27">
        <v>0</v>
      </c>
      <c r="G141" s="27">
        <v>0</v>
      </c>
      <c r="H141" s="27">
        <f>ROUND(D141*F141, 0)</f>
        <v>0</v>
      </c>
      <c r="I141" s="27">
        <f>ROUND(D141*G141, 0)</f>
        <v>0</v>
      </c>
    </row>
    <row r="143" spans="1:9" s="8" customFormat="1" x14ac:dyDescent="0.25">
      <c r="A143" s="6"/>
      <c r="B143" s="3"/>
      <c r="C143" s="3" t="s">
        <v>19</v>
      </c>
      <c r="D143" s="4"/>
      <c r="E143" s="3"/>
      <c r="F143" s="25"/>
      <c r="G143" s="25"/>
      <c r="H143" s="25">
        <f>ROUND(SUM(H2:H142),0)</f>
        <v>0</v>
      </c>
      <c r="I143" s="25">
        <f>ROUND(SUM(I2:I142),0)</f>
        <v>0</v>
      </c>
    </row>
  </sheetData>
  <mergeCells count="11">
    <mergeCell ref="A2:F2"/>
    <mergeCell ref="A5:F5"/>
    <mergeCell ref="A10:F10"/>
    <mergeCell ref="A13:F13"/>
    <mergeCell ref="A22:F22"/>
    <mergeCell ref="A43:F43"/>
    <mergeCell ref="A80:F80"/>
    <mergeCell ref="A121:F121"/>
    <mergeCell ref="A128:F128"/>
    <mergeCell ref="A131:F131"/>
    <mergeCell ref="A136:F136"/>
  </mergeCells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Roman,bold"&amp;10 03 Belső átalakítási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L34" sqref="L34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76.5" x14ac:dyDescent="0.25">
      <c r="A2" s="7">
        <v>1</v>
      </c>
      <c r="B2" s="1" t="s">
        <v>175</v>
      </c>
      <c r="C2" s="1" t="s">
        <v>176</v>
      </c>
      <c r="D2" s="5">
        <v>4</v>
      </c>
      <c r="E2" s="1" t="s">
        <v>14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25">
      <c r="A4" s="6"/>
      <c r="B4" s="3"/>
      <c r="C4" s="3" t="s">
        <v>177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Zsaluzás és állványozás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22" sqref="K22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95.45" customHeight="1" x14ac:dyDescent="0.25">
      <c r="A2" s="7">
        <v>1</v>
      </c>
      <c r="B2" s="1" t="s">
        <v>178</v>
      </c>
      <c r="C2" s="28" t="s">
        <v>179</v>
      </c>
      <c r="D2" s="5">
        <v>0.15</v>
      </c>
      <c r="E2" s="1" t="s">
        <v>180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25">
      <c r="A4" s="6"/>
      <c r="B4" s="3"/>
      <c r="C4" s="3" t="s">
        <v>177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31" sqref="K31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08.6" customHeight="1" x14ac:dyDescent="0.25">
      <c r="A2" s="7">
        <v>1</v>
      </c>
      <c r="B2" s="1" t="s">
        <v>178</v>
      </c>
      <c r="C2" s="1" t="s">
        <v>181</v>
      </c>
      <c r="D2" s="5">
        <v>0.57399999999999995</v>
      </c>
      <c r="E2" s="1" t="s">
        <v>180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4" spans="1:9" s="19" customFormat="1" x14ac:dyDescent="0.25">
      <c r="A4" s="6"/>
      <c r="B4" s="3"/>
      <c r="C4" s="3" t="s">
        <v>177</v>
      </c>
      <c r="D4" s="4"/>
      <c r="E4" s="3"/>
      <c r="F4" s="4"/>
      <c r="G4" s="4"/>
      <c r="H4" s="4">
        <f>ROUND(SUM(H2:H3),0)</f>
        <v>0</v>
      </c>
      <c r="I4" s="4">
        <f>ROUND(SUM(I2:I3),0)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J14" sqref="J14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10.28515625" style="5" customWidth="1"/>
    <col min="10" max="10" width="15.7109375" style="1" customWidth="1"/>
    <col min="11" max="16384" width="9.140625" style="1"/>
  </cols>
  <sheetData>
    <row r="1" spans="1:9" s="19" customFormat="1" ht="25.5" x14ac:dyDescent="0.2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08.6" customHeight="1" x14ac:dyDescent="0.25">
      <c r="A2" s="7">
        <v>1</v>
      </c>
      <c r="B2" s="1" t="s">
        <v>182</v>
      </c>
      <c r="C2" s="1" t="s">
        <v>183</v>
      </c>
      <c r="D2" s="5">
        <v>24</v>
      </c>
      <c r="E2" s="1" t="s">
        <v>14</v>
      </c>
      <c r="F2" s="5">
        <v>0</v>
      </c>
      <c r="G2" s="5">
        <v>0</v>
      </c>
      <c r="H2" s="5">
        <f>ROUND(D2*F2, 0)</f>
        <v>0</v>
      </c>
      <c r="I2" s="5">
        <f>ROUND(D2*G2, 0)</f>
        <v>0</v>
      </c>
    </row>
    <row r="3" spans="1:9" ht="16.899999999999999" customHeight="1" x14ac:dyDescent="0.25"/>
    <row r="4" spans="1:9" ht="108.6" customHeight="1" x14ac:dyDescent="0.25">
      <c r="A4" s="7">
        <v>2</v>
      </c>
      <c r="B4" s="1" t="s">
        <v>184</v>
      </c>
      <c r="C4" s="1" t="s">
        <v>185</v>
      </c>
      <c r="D4" s="5">
        <v>24</v>
      </c>
      <c r="E4" s="1" t="s">
        <v>14</v>
      </c>
      <c r="F4" s="5">
        <v>0</v>
      </c>
      <c r="G4" s="5">
        <v>0</v>
      </c>
      <c r="H4" s="5">
        <f>ROUND(D4*F4, 0)</f>
        <v>0</v>
      </c>
      <c r="I4" s="5">
        <f>ROUND(D4*G4, 0)</f>
        <v>0</v>
      </c>
    </row>
    <row r="5" spans="1:9" ht="17.45" customHeight="1" x14ac:dyDescent="0.25"/>
    <row r="6" spans="1:9" ht="108.6" customHeight="1" x14ac:dyDescent="0.25">
      <c r="A6" s="7">
        <v>3</v>
      </c>
      <c r="B6" s="1" t="s">
        <v>186</v>
      </c>
      <c r="C6" s="1" t="s">
        <v>187</v>
      </c>
      <c r="D6" s="5">
        <v>24</v>
      </c>
      <c r="E6" s="1" t="s">
        <v>14</v>
      </c>
      <c r="F6" s="5">
        <v>0</v>
      </c>
      <c r="G6" s="5">
        <v>0</v>
      </c>
      <c r="H6" s="5">
        <f>ROUND(D6*F6, 0)</f>
        <v>0</v>
      </c>
      <c r="I6" s="5">
        <v>0</v>
      </c>
    </row>
    <row r="8" spans="1:9" s="19" customFormat="1" x14ac:dyDescent="0.25">
      <c r="A8" s="6"/>
      <c r="B8" s="3"/>
      <c r="C8" s="3" t="s">
        <v>177</v>
      </c>
      <c r="D8" s="4"/>
      <c r="E8" s="3"/>
      <c r="F8" s="4"/>
      <c r="G8" s="4"/>
      <c r="H8" s="4">
        <f>ROUND(SUM(H2:H7),0)</f>
        <v>0</v>
      </c>
      <c r="I8" s="4">
        <f>ROUND(SUM(I2:I7),0)</f>
        <v>0</v>
      </c>
    </row>
  </sheetData>
  <pageMargins left="0.23622047244094491" right="0.23622047244094491" top="0.70866141732283472" bottom="0.70866141732283472" header="0.43307086614173229" footer="0.43307086614173229"/>
  <pageSetup paperSize="9" orientation="landscape" useFirstPageNumber="1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Záradék</vt:lpstr>
      <vt:lpstr>Fejezet összesítő</vt:lpstr>
      <vt:lpstr>01  Organizációs költségek</vt:lpstr>
      <vt:lpstr>02  Bontási munkák</vt:lpstr>
      <vt:lpstr>03  Belső átalakítási munkák</vt:lpstr>
      <vt:lpstr>04 Zsaluzás és állványozás</vt:lpstr>
      <vt:lpstr>05 Előregyártott épületszerk. </vt:lpstr>
      <vt:lpstr>06 Fém- és könnyű épületszerk. </vt:lpstr>
      <vt:lpstr>07 Acélszerkezet korrózióvéd.</vt:lpstr>
      <vt:lpstr>08 Tűzvédelem</vt:lpstr>
      <vt:lpstr>09 Gázellátás és füstgázelv.</vt:lpstr>
      <vt:lpstr>10 Fűtés</vt:lpstr>
      <vt:lpstr>11 Szaniter</vt:lpstr>
      <vt:lpstr>12 Légtechnika</vt:lpstr>
      <vt:lpstr>13 Elektromos szerelés</vt:lpstr>
      <vt:lpstr>14 Mobil bútorok</vt:lpstr>
      <vt:lpstr>'04 Zsaluzás és állványozás'!Nyomtatási_terület</vt:lpstr>
      <vt:lpstr>'05 Előregyártott épületszerk. '!Nyomtatási_terület</vt:lpstr>
      <vt:lpstr>'06 Fém- és könnyű épületszerk. '!Nyomtatási_terület</vt:lpstr>
      <vt:lpstr>'07 Acélszerkezet korrózióvéd.'!Nyomtatási_terület</vt:lpstr>
      <vt:lpstr>'08 Tűzvédelem'!Nyomtatási_terület</vt:lpstr>
      <vt:lpstr>'09 Gázellátás és füstgázelv.'!Nyomtatási_terület</vt:lpstr>
      <vt:lpstr>'10 Fűtés'!Nyomtatási_terület</vt:lpstr>
      <vt:lpstr>'13 Elektromos szerelés'!Nyomtatási_terület</vt:lpstr>
      <vt:lpstr>'14 Mobil bútorok'!Nyomtatási_terület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Zsebeházi Zsolt</cp:lastModifiedBy>
  <dcterms:created xsi:type="dcterms:W3CDTF">2023-04-18T13:56:34Z</dcterms:created>
  <dcterms:modified xsi:type="dcterms:W3CDTF">2023-10-11T12:36:46Z</dcterms:modified>
</cp:coreProperties>
</file>