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ztina.kolozsvari\Desktop\A HÁZ\Színházterem modernizálás, felújítás\Végleges Pakk\"/>
    </mc:Choice>
  </mc:AlternateContent>
  <xr:revisionPtr revIDLastSave="0" documentId="8_{C0C55E4B-DB07-4CDA-8C81-CC112AAA02B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ÖSSZESÍTŐ LAP" sheetId="1" r:id="rId1"/>
    <sheet name="HANGTECHNIKA" sheetId="2" r:id="rId2"/>
    <sheet name="SZÍNPADRENDSZER" sheetId="3" r:id="rId3"/>
    <sheet name="SZÍNHÁZI FÜGGÖNYRENDSZER" sheetId="4" r:id="rId4"/>
    <sheet name="FESTÉ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0" i="2" l="1"/>
  <c r="H10" i="2" s="1"/>
  <c r="G21" i="2"/>
  <c r="H21" i="2"/>
  <c r="I21" i="2" s="1"/>
  <c r="G20" i="2"/>
  <c r="H20" i="2"/>
  <c r="I20" i="2" s="1"/>
  <c r="E29" i="1"/>
  <c r="H8" i="3"/>
  <c r="I8" i="3" s="1"/>
  <c r="J8" i="3" s="1"/>
  <c r="H4" i="3"/>
  <c r="I4" i="3" s="1"/>
  <c r="H5" i="3"/>
  <c r="I5" i="3"/>
  <c r="H6" i="3"/>
  <c r="I6" i="3" s="1"/>
  <c r="J6" i="3" s="1"/>
  <c r="H7" i="3"/>
  <c r="I7" i="3"/>
  <c r="H3" i="3"/>
  <c r="I5" i="6"/>
  <c r="E30" i="1" s="1"/>
  <c r="J5" i="6"/>
  <c r="F30" i="1" s="1"/>
  <c r="J7" i="4"/>
  <c r="K7" i="4"/>
  <c r="F29" i="1" s="1"/>
  <c r="H6" i="4"/>
  <c r="L6" i="4" s="1"/>
  <c r="H4" i="4"/>
  <c r="L4" i="4" s="1"/>
  <c r="G4" i="6"/>
  <c r="G3" i="6"/>
  <c r="G22" i="2"/>
  <c r="H22" i="2" s="1"/>
  <c r="I22" i="2" s="1"/>
  <c r="G19" i="2"/>
  <c r="G18" i="2"/>
  <c r="G17" i="2"/>
  <c r="H17" i="2" s="1"/>
  <c r="G16" i="2"/>
  <c r="G15" i="2"/>
  <c r="G14" i="2"/>
  <c r="G13" i="2"/>
  <c r="G12" i="2"/>
  <c r="H12" i="2" s="1"/>
  <c r="G11" i="2"/>
  <c r="H11" i="2" s="1"/>
  <c r="I11" i="2" s="1"/>
  <c r="G9" i="2"/>
  <c r="H9" i="2" s="1"/>
  <c r="I9" i="2" s="1"/>
  <c r="G6" i="2"/>
  <c r="G5" i="2"/>
  <c r="G4" i="2"/>
  <c r="H4" i="2" s="1"/>
  <c r="I4" i="4" l="1"/>
  <c r="M4" i="4" s="1"/>
  <c r="N4" i="4" s="1"/>
  <c r="J7" i="3"/>
  <c r="H4" i="6"/>
  <c r="L4" i="6" s="1"/>
  <c r="K4" i="6"/>
  <c r="M4" i="6" s="1"/>
  <c r="K3" i="6"/>
  <c r="H3" i="6"/>
  <c r="F31" i="1"/>
  <c r="E31" i="1"/>
  <c r="I10" i="2"/>
  <c r="L7" i="4"/>
  <c r="G29" i="1" s="1"/>
  <c r="I6" i="4"/>
  <c r="H7" i="4"/>
  <c r="C29" i="1" s="1"/>
  <c r="G23" i="2"/>
  <c r="G7" i="2"/>
  <c r="H9" i="3"/>
  <c r="J5" i="3"/>
  <c r="C28" i="1"/>
  <c r="I3" i="3"/>
  <c r="I9" i="3" s="1"/>
  <c r="J4" i="3"/>
  <c r="G5" i="6"/>
  <c r="C30" i="1" s="1"/>
  <c r="I4" i="2"/>
  <c r="I12" i="2"/>
  <c r="H5" i="2"/>
  <c r="I17" i="2"/>
  <c r="H18" i="2"/>
  <c r="I18" i="2" s="1"/>
  <c r="H6" i="2"/>
  <c r="I6" i="2" s="1"/>
  <c r="H14" i="2"/>
  <c r="I14" i="2" s="1"/>
  <c r="H19" i="2"/>
  <c r="I19" i="2" s="1"/>
  <c r="H16" i="2"/>
  <c r="I16" i="2" s="1"/>
  <c r="H13" i="2"/>
  <c r="H15" i="2"/>
  <c r="I15" i="2" s="1"/>
  <c r="L3" i="6" l="1"/>
  <c r="L5" i="6" s="1"/>
  <c r="H30" i="1" s="1"/>
  <c r="H5" i="6"/>
  <c r="D30" i="1" s="1"/>
  <c r="G31" i="1"/>
  <c r="M3" i="6"/>
  <c r="M5" i="6" s="1"/>
  <c r="I30" i="1" s="1"/>
  <c r="K5" i="6"/>
  <c r="G30" i="1" s="1"/>
  <c r="G24" i="2"/>
  <c r="C27" i="1" s="1"/>
  <c r="C31" i="1" s="1"/>
  <c r="M6" i="4"/>
  <c r="I7" i="4"/>
  <c r="D29" i="1" s="1"/>
  <c r="I13" i="2"/>
  <c r="I23" i="2" s="1"/>
  <c r="H23" i="2"/>
  <c r="I5" i="2"/>
  <c r="I7" i="2" s="1"/>
  <c r="H7" i="2"/>
  <c r="H28" i="1"/>
  <c r="D28" i="1"/>
  <c r="J3" i="3"/>
  <c r="J9" i="3" l="1"/>
  <c r="I28" i="1" s="1"/>
  <c r="H24" i="2"/>
  <c r="D27" i="1" s="1"/>
  <c r="D31" i="1" s="1"/>
  <c r="M7" i="4"/>
  <c r="H29" i="1" s="1"/>
  <c r="N6" i="4"/>
  <c r="N7" i="4" s="1"/>
  <c r="I29" i="1" s="1"/>
  <c r="I24" i="2"/>
  <c r="I27" i="1" s="1"/>
  <c r="H27" i="1"/>
  <c r="H31" i="1" l="1"/>
  <c r="I31" i="1"/>
</calcChain>
</file>

<file path=xl/sharedStrings.xml><?xml version="1.0" encoding="utf-8"?>
<sst xmlns="http://schemas.openxmlformats.org/spreadsheetml/2006/main" count="160" uniqueCount="111">
  <si>
    <t>Gyártó</t>
  </si>
  <si>
    <t>Típus/
kód</t>
  </si>
  <si>
    <t>Leirás</t>
  </si>
  <si>
    <t>Nettó
Egység ár</t>
  </si>
  <si>
    <t>db</t>
  </si>
  <si>
    <t>Hangfalak</t>
  </si>
  <si>
    <t>Martin Audio</t>
  </si>
  <si>
    <t>CDD-LIVE12B</t>
  </si>
  <si>
    <t>12” CDD-Live Powered Speaker Black - PA</t>
  </si>
  <si>
    <t>SXP118</t>
  </si>
  <si>
    <t>Powered 18" SX Subwoofer Black</t>
  </si>
  <si>
    <t>CDD-LIVE8B</t>
  </si>
  <si>
    <t>8” CDD-Live Powered Speaker Black - monitor</t>
  </si>
  <si>
    <t>Keverő, állványok és kiegészítők</t>
  </si>
  <si>
    <t>König &amp; Meyer</t>
  </si>
  <si>
    <t>Hangfalállvány készlet 2 darab ahumínium állvány hordtáskában</t>
  </si>
  <si>
    <t>Egyrészes, hosszú gémes, fekete mikrofonállvány</t>
  </si>
  <si>
    <t>Alacsony - teleszkópos, gém karos, fekete mikrofonállvány</t>
  </si>
  <si>
    <t>UNiKA</t>
  </si>
  <si>
    <t>PRO-ONE</t>
  </si>
  <si>
    <t>passiv, 1 csatornás DI-box,</t>
  </si>
  <si>
    <t>PRO-TWO</t>
  </si>
  <si>
    <t>passiv, 2 csatornás DI-box</t>
  </si>
  <si>
    <t>BG Event</t>
  </si>
  <si>
    <t>kábelszett</t>
  </si>
  <si>
    <t>A rendszerhez tartozó kábelpark (jel és hálózati kábelek)</t>
  </si>
  <si>
    <t>SafeCase</t>
  </si>
  <si>
    <t>C 004</t>
  </si>
  <si>
    <t>Kábeltartó hordláda - kábeles flight case, nagy, 1/6 m3 térfogatú</t>
  </si>
  <si>
    <t>MC550</t>
  </si>
  <si>
    <t>12 db-os állványos konténer mikrofonállványhoz</t>
  </si>
  <si>
    <t>SQ5 case</t>
  </si>
  <si>
    <t>Egyedi gyártás az Allen &amp; Heath SQ5 készülékekhez</t>
  </si>
  <si>
    <t>Nivtec</t>
  </si>
  <si>
    <t>111 01 0</t>
  </si>
  <si>
    <t>111 05 0</t>
  </si>
  <si>
    <t>111 06 0</t>
  </si>
  <si>
    <t>201 01 1</t>
  </si>
  <si>
    <t>201 02 1</t>
  </si>
  <si>
    <t xml:space="preserve">H13 Kultpont színházterem hangrendszer </t>
  </si>
  <si>
    <t>H13 Kultpont színházterem függönyrendszer</t>
  </si>
  <si>
    <t>H13 Kultpont színházterem színpadrendszer</t>
  </si>
  <si>
    <t>Függönypálya</t>
  </si>
  <si>
    <t xml:space="preserve">Színházfüggöny </t>
  </si>
  <si>
    <t>H13 Kultpont színházterem festés</t>
  </si>
  <si>
    <t>Leírás</t>
  </si>
  <si>
    <t>nm</t>
  </si>
  <si>
    <t>AJÁNLATI LAP - H13 Kultpont színházterem színpadelemeinek korszerűsítésére</t>
  </si>
  <si>
    <t>Ajánlattevő adatai</t>
  </si>
  <si>
    <t>Ajánlattevő (vállalkozás) neve:</t>
  </si>
  <si>
    <t>cégvezető neve, státusa:</t>
  </si>
  <si>
    <t>cég hivatalos elérhetősége (telefon, e-mailcím):</t>
  </si>
  <si>
    <t>székhelye:</t>
  </si>
  <si>
    <t>adószáma:</t>
  </si>
  <si>
    <t>számlavezető bank megnevezése:</t>
  </si>
  <si>
    <t>bankszámlaszáma:</t>
  </si>
  <si>
    <t>kapcsolattartó neve, státusa:</t>
  </si>
  <si>
    <t>kapcsolattartó telefonszáma:</t>
  </si>
  <si>
    <t>kapcsolattartó e-mailcíme:</t>
  </si>
  <si>
    <t>Dátum:</t>
  </si>
  <si>
    <t>ÁFA</t>
  </si>
  <si>
    <t>Összes nettó
ár</t>
  </si>
  <si>
    <t>Bruttó ár</t>
  </si>
  <si>
    <t>Vagy a A-D oszlopban felsoroltakkal egyenértékű (minőségben, mennyiségben) + RÉSZLETES LEÍRÁS!</t>
  </si>
  <si>
    <t>Felületképzés, javítás</t>
  </si>
  <si>
    <t>ÖSSZESEN:</t>
  </si>
  <si>
    <t>Molton</t>
  </si>
  <si>
    <t>fm</t>
  </si>
  <si>
    <t>Összes nettó
anyag ár</t>
  </si>
  <si>
    <t>Nettó munkadíj</t>
  </si>
  <si>
    <t>ÁFA anyag ár</t>
  </si>
  <si>
    <t>ÁFA munkadíj</t>
  </si>
  <si>
    <t>Összes nettó ár + díj</t>
  </si>
  <si>
    <t>ÁFA összes</t>
  </si>
  <si>
    <t>fm / nm</t>
  </si>
  <si>
    <r>
      <rPr>
        <b/>
        <sz val="11"/>
        <color theme="1"/>
        <rFont val="Calibri"/>
        <family val="2"/>
        <charset val="238"/>
        <scheme val="minor"/>
      </rPr>
      <t>minimál bézs színű</t>
    </r>
    <r>
      <rPr>
        <sz val="11"/>
        <color theme="1"/>
        <rFont val="Calibri"/>
        <family val="2"/>
        <charset val="238"/>
        <scheme val="minor"/>
      </rPr>
      <t xml:space="preserve"> falfestés (anyag + munkadíj)</t>
    </r>
  </si>
  <si>
    <t>200 x 100 cm színpadlap - 33,00kg + szükséges összekötő, rögzítő elemekkel</t>
  </si>
  <si>
    <t>100 x 100 cm színpadlap - 19,50kg + szükséges összekötő, rögzítő elemekkel</t>
  </si>
  <si>
    <t>100 x 50cm lépcsőelem - 12,00kg + szükséges összekötő, rögzítő elemekkel</t>
  </si>
  <si>
    <t>20cm fix színpadláb - 0,90kg + szükséges összekötő, rögzítő elemekkel</t>
  </si>
  <si>
    <t>40cm fix színpadláb - 1,20kg + szükséges összekötő, rögzítő elemekkel</t>
  </si>
  <si>
    <t>HANGFALAK ÖSSZESEN:</t>
  </si>
  <si>
    <t>KEVERŐ, ÁLLVÁNYOK ÉS KIEGÉSZÍTŐK ÖSSZESEN:</t>
  </si>
  <si>
    <t>HANGTECHNIKA</t>
  </si>
  <si>
    <t>SZÍNHÁZI FÜGGÖNYRENDSZER</t>
  </si>
  <si>
    <t>FESTÉS</t>
  </si>
  <si>
    <t>ÖSSZESÍTŐ TÁBLÁZAT</t>
  </si>
  <si>
    <t>N.R.</t>
  </si>
  <si>
    <t>SZÍNPADRENDSZER</t>
  </si>
  <si>
    <t>Amennyiben technikai hibát tapasztalnak  jelen Ajánlati Lap kitölthetőségével kapcsolatban, kérem, keressék fel Kolozsvári Krisztina munkatársunkat a +36 20 3311 603 -as telefonszámon, aki segítségükre lesz.</t>
  </si>
  <si>
    <t>felújítása</t>
  </si>
  <si>
    <t xml:space="preserve">nagy teherbírású aluminium sínpálya ( cca. 6 fm+2 fm+2 fm felosztásban), görgők felszerelése tartó konzolokkal, </t>
  </si>
  <si>
    <t>24 csatornás digitális keverőpult, integrált színpadi box-al és DSP-vel (20 mono, 1 sztereó, 1 USB) 10 mix busz (2 L-R, 8 mono aux)</t>
  </si>
  <si>
    <t>Ui24R</t>
  </si>
  <si>
    <t>Soundcraft</t>
  </si>
  <si>
    <t>Digitális vezeték nélküli kézimikrofonos szett, 835 kapszulával</t>
  </si>
  <si>
    <t>EW-D 835-S SET</t>
  </si>
  <si>
    <t>Sennheiser</t>
  </si>
  <si>
    <t>Apple</t>
  </si>
  <si>
    <t>iPad 11"</t>
  </si>
  <si>
    <t>Tablet - 10,9" QHD 2360 × 1640 Liquid Retina kijelző, Apple A16 Bionic, 6 GB RAM, 128 GB tárhely, WiFi, Bluetooth</t>
  </si>
  <si>
    <t>EW-D ASA</t>
  </si>
  <si>
    <t>ADP UHF</t>
  </si>
  <si>
    <t>Antenna közösítő</t>
  </si>
  <si>
    <t>Passzív antenna (470 – 1075 MHZ)</t>
  </si>
  <si>
    <t>HANGFALAK, KEVERŐ, ÁLLVÁNYOK ÉS KIEGÉSZÍTŐK ÖSSZESEN:</t>
  </si>
  <si>
    <t>db / m</t>
  </si>
  <si>
    <t>színpadszoknya [fm]</t>
  </si>
  <si>
    <t>tervezetten legalább 10 fm lángálló anyagból + felszerelés - tervezetten 30nm felület, amit módosíthat a megoldási javaslata a kivitelezőnek</t>
  </si>
  <si>
    <t>TÁJÉKOZTATJUK, hogy csak a szürke hátterű cellákba lehet írni! A többi összeget érintő cella, automatikusan generálja az összegeket.</t>
  </si>
  <si>
    <t>Nettó egység
anyag 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</si>
</sst>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#,##0\ &quot;Ft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072E0"/>
        <bgColor indexed="64"/>
      </patternFill>
    </fill>
    <fill>
      <patternFill patternType="solid">
        <fgColor rgb="FFFFDB6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44" fontId="14" fillId="0" borderId="0" applyFont="0" applyFill="0" applyBorder="0" applyAlignment="0" applyProtection="0"/>
    <xf numFmtId="0" fontId="15" fillId="0" borderId="0"/>
    <xf numFmtId="0" fontId="16" fillId="0" borderId="0"/>
  </cellStyleXfs>
  <cellXfs count="220">
    <xf numFmtId="0" fontId="0" fillId="0" borderId="0" xfId="0"/>
    <xf numFmtId="44" fontId="0" fillId="0" borderId="17" xfId="0" applyNumberFormat="1" applyBorder="1"/>
    <xf numFmtId="0" fontId="0" fillId="0" borderId="0" xfId="0" applyBorder="1"/>
    <xf numFmtId="0" fontId="0" fillId="0" borderId="0" xfId="0" applyFill="1"/>
    <xf numFmtId="0" fontId="10" fillId="0" borderId="0" xfId="0" applyFont="1"/>
    <xf numFmtId="44" fontId="0" fillId="0" borderId="24" xfId="0" applyNumberFormat="1" applyBorder="1"/>
    <xf numFmtId="44" fontId="0" fillId="0" borderId="36" xfId="0" applyNumberFormat="1" applyBorder="1"/>
    <xf numFmtId="0" fontId="1" fillId="4" borderId="15" xfId="0" applyFont="1" applyFill="1" applyBorder="1" applyAlignment="1">
      <alignment horizontal="left"/>
    </xf>
    <xf numFmtId="0" fontId="0" fillId="0" borderId="19" xfId="0" applyBorder="1" applyAlignment="1">
      <alignment wrapText="1"/>
    </xf>
    <xf numFmtId="0" fontId="0" fillId="0" borderId="43" xfId="0" applyFill="1" applyBorder="1"/>
    <xf numFmtId="0" fontId="0" fillId="0" borderId="12" xfId="0" applyFill="1" applyBorder="1"/>
    <xf numFmtId="1" fontId="1" fillId="0" borderId="12" xfId="0" applyNumberFormat="1" applyFont="1" applyFill="1" applyBorder="1" applyAlignment="1">
      <alignment horizontal="left"/>
    </xf>
    <xf numFmtId="44" fontId="0" fillId="0" borderId="12" xfId="0" applyNumberFormat="1" applyFill="1" applyBorder="1"/>
    <xf numFmtId="44" fontId="0" fillId="0" borderId="30" xfId="0" applyNumberFormat="1" applyFill="1" applyBorder="1"/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0" borderId="29" xfId="0" applyFill="1" applyBorder="1"/>
    <xf numFmtId="0" fontId="0" fillId="0" borderId="16" xfId="0" applyFill="1" applyBorder="1"/>
    <xf numFmtId="1" fontId="1" fillId="0" borderId="16" xfId="0" applyNumberFormat="1" applyFont="1" applyFill="1" applyBorder="1" applyAlignment="1">
      <alignment horizontal="left"/>
    </xf>
    <xf numFmtId="44" fontId="0" fillId="0" borderId="16" xfId="0" applyNumberFormat="1" applyFill="1" applyBorder="1"/>
    <xf numFmtId="44" fontId="0" fillId="0" borderId="33" xfId="0" applyNumberFormat="1" applyFill="1" applyBorder="1"/>
    <xf numFmtId="44" fontId="3" fillId="4" borderId="14" xfId="0" applyNumberFormat="1" applyFont="1" applyFill="1" applyBorder="1" applyAlignment="1">
      <alignment horizontal="center" vertical="center" wrapText="1"/>
    </xf>
    <xf numFmtId="44" fontId="1" fillId="4" borderId="15" xfId="0" applyNumberFormat="1" applyFont="1" applyFill="1" applyBorder="1"/>
    <xf numFmtId="0" fontId="0" fillId="0" borderId="31" xfId="0" applyBorder="1"/>
    <xf numFmtId="0" fontId="0" fillId="0" borderId="19" xfId="0" applyBorder="1"/>
    <xf numFmtId="44" fontId="0" fillId="0" borderId="16" xfId="0" applyNumberFormat="1" applyBorder="1"/>
    <xf numFmtId="44" fontId="0" fillId="0" borderId="33" xfId="0" applyNumberFormat="1" applyBorder="1"/>
    <xf numFmtId="44" fontId="3" fillId="4" borderId="14" xfId="0" applyNumberFormat="1" applyFont="1" applyFill="1" applyBorder="1" applyAlignment="1">
      <alignment horizontal="left" vertical="center" wrapText="1"/>
    </xf>
    <xf numFmtId="44" fontId="3" fillId="4" borderId="15" xfId="0" applyNumberFormat="1" applyFont="1" applyFill="1" applyBorder="1" applyAlignment="1">
      <alignment horizontal="left" vertical="center" wrapText="1"/>
    </xf>
    <xf numFmtId="0" fontId="1" fillId="4" borderId="44" xfId="0" applyFont="1" applyFill="1" applyBorder="1" applyAlignment="1">
      <alignment horizontal="left"/>
    </xf>
    <xf numFmtId="44" fontId="0" fillId="0" borderId="45" xfId="0" applyNumberFormat="1" applyBorder="1"/>
    <xf numFmtId="44" fontId="0" fillId="0" borderId="12" xfId="0" applyNumberFormat="1" applyBorder="1"/>
    <xf numFmtId="44" fontId="0" fillId="0" borderId="30" xfId="0" applyNumberFormat="1" applyBorder="1"/>
    <xf numFmtId="0" fontId="0" fillId="2" borderId="17" xfId="0" applyFill="1" applyBorder="1" applyAlignment="1">
      <alignment vertical="center" wrapText="1"/>
    </xf>
    <xf numFmtId="1" fontId="0" fillId="0" borderId="17" xfId="0" applyNumberFormat="1" applyBorder="1" applyAlignment="1">
      <alignment vertical="center" wrapText="1"/>
    </xf>
    <xf numFmtId="44" fontId="0" fillId="2" borderId="17" xfId="0" applyNumberFormat="1" applyFill="1" applyBorder="1" applyAlignment="1">
      <alignment horizontal="right" vertical="center" wrapText="1"/>
    </xf>
    <xf numFmtId="0" fontId="0" fillId="2" borderId="16" xfId="0" applyFill="1" applyBorder="1" applyAlignment="1">
      <alignment vertical="center" wrapText="1"/>
    </xf>
    <xf numFmtId="1" fontId="0" fillId="0" borderId="16" xfId="0" applyNumberFormat="1" applyBorder="1" applyAlignment="1">
      <alignment vertical="center" wrapText="1"/>
    </xf>
    <xf numFmtId="44" fontId="0" fillId="2" borderId="16" xfId="0" applyNumberFormat="1" applyFill="1" applyBorder="1" applyAlignment="1">
      <alignment horizontal="right" vertical="center" wrapText="1"/>
    </xf>
    <xf numFmtId="0" fontId="0" fillId="2" borderId="12" xfId="0" applyFill="1" applyBorder="1" applyAlignment="1">
      <alignment vertical="center" wrapText="1"/>
    </xf>
    <xf numFmtId="1" fontId="0" fillId="0" borderId="12" xfId="0" applyNumberFormat="1" applyBorder="1" applyAlignment="1">
      <alignment vertical="center" wrapText="1"/>
    </xf>
    <xf numFmtId="44" fontId="0" fillId="2" borderId="12" xfId="0" applyNumberFormat="1" applyFill="1" applyBorder="1" applyAlignment="1">
      <alignment horizontal="right" vertical="center" wrapText="1"/>
    </xf>
    <xf numFmtId="0" fontId="0" fillId="2" borderId="43" xfId="0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0" fillId="2" borderId="29" xfId="0" applyFill="1" applyBorder="1" applyAlignment="1">
      <alignment vertical="center" wrapText="1"/>
    </xf>
    <xf numFmtId="0" fontId="10" fillId="0" borderId="0" xfId="0" applyFont="1" applyFill="1"/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44" fontId="3" fillId="4" borderId="39" xfId="0" applyNumberFormat="1" applyFont="1" applyFill="1" applyBorder="1" applyAlignment="1">
      <alignment horizontal="right" vertical="center" wrapText="1"/>
    </xf>
    <xf numFmtId="44" fontId="3" fillId="4" borderId="44" xfId="0" applyNumberFormat="1" applyFont="1" applyFill="1" applyBorder="1" applyAlignment="1">
      <alignment horizontal="right" vertical="center" wrapText="1"/>
    </xf>
    <xf numFmtId="44" fontId="0" fillId="0" borderId="30" xfId="0" applyNumberFormat="1" applyBorder="1" applyAlignment="1">
      <alignment vertical="center"/>
    </xf>
    <xf numFmtId="44" fontId="0" fillId="0" borderId="24" xfId="0" applyNumberFormat="1" applyBorder="1" applyAlignment="1">
      <alignment vertical="center"/>
    </xf>
    <xf numFmtId="44" fontId="0" fillId="0" borderId="33" xfId="0" applyNumberFormat="1" applyBorder="1" applyAlignment="1">
      <alignment vertical="center"/>
    </xf>
    <xf numFmtId="44" fontId="0" fillId="0" borderId="17" xfId="0" applyNumberFormat="1" applyBorder="1" applyAlignment="1">
      <alignment vertical="center"/>
    </xf>
    <xf numFmtId="1" fontId="10" fillId="0" borderId="17" xfId="0" applyNumberFormat="1" applyFont="1" applyFill="1" applyBorder="1" applyAlignment="1">
      <alignment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Protection="1"/>
    <xf numFmtId="0" fontId="4" fillId="0" borderId="0" xfId="1" applyBorder="1" applyProtection="1"/>
    <xf numFmtId="0" fontId="6" fillId="0" borderId="0" xfId="1" applyFont="1" applyBorder="1" applyProtection="1"/>
    <xf numFmtId="0" fontId="4" fillId="0" borderId="0" xfId="1" applyProtection="1"/>
    <xf numFmtId="0" fontId="0" fillId="0" borderId="0" xfId="0" applyBorder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Border="1" applyAlignment="1" applyProtection="1">
      <alignment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44" fontId="0" fillId="0" borderId="21" xfId="0" applyNumberFormat="1" applyBorder="1" applyAlignment="1" applyProtection="1">
      <alignment vertical="center" wrapText="1"/>
    </xf>
    <xf numFmtId="44" fontId="0" fillId="2" borderId="21" xfId="0" applyNumberFormat="1" applyFill="1" applyBorder="1" applyAlignment="1" applyProtection="1">
      <alignment horizontal="right" vertical="center" wrapText="1"/>
    </xf>
    <xf numFmtId="44" fontId="0" fillId="2" borderId="22" xfId="0" applyNumberFormat="1" applyFill="1" applyBorder="1" applyAlignment="1" applyProtection="1">
      <alignment horizontal="right" vertical="center" wrapText="1"/>
    </xf>
    <xf numFmtId="44" fontId="0" fillId="0" borderId="0" xfId="0" applyNumberFormat="1" applyFill="1" applyBorder="1" applyProtection="1"/>
    <xf numFmtId="0" fontId="0" fillId="0" borderId="0" xfId="0" applyFill="1" applyBorder="1" applyProtection="1"/>
    <xf numFmtId="44" fontId="0" fillId="0" borderId="17" xfId="0" applyNumberFormat="1" applyBorder="1" applyAlignment="1" applyProtection="1">
      <alignment vertical="center" wrapText="1"/>
    </xf>
    <xf numFmtId="44" fontId="0" fillId="2" borderId="17" xfId="0" applyNumberFormat="1" applyFill="1" applyBorder="1" applyAlignment="1" applyProtection="1">
      <alignment horizontal="right" vertical="center" wrapText="1"/>
    </xf>
    <xf numFmtId="44" fontId="0" fillId="2" borderId="24" xfId="0" applyNumberFormat="1" applyFill="1" applyBorder="1" applyAlignment="1" applyProtection="1">
      <alignment horizontal="right" vertical="center" wrapText="1"/>
    </xf>
    <xf numFmtId="44" fontId="0" fillId="0" borderId="16" xfId="0" applyNumberFormat="1" applyBorder="1" applyAlignment="1" applyProtection="1">
      <alignment vertical="center" wrapText="1"/>
    </xf>
    <xf numFmtId="44" fontId="0" fillId="2" borderId="16" xfId="0" applyNumberFormat="1" applyFill="1" applyBorder="1" applyAlignment="1" applyProtection="1">
      <alignment horizontal="right" vertical="center" wrapText="1"/>
    </xf>
    <xf numFmtId="44" fontId="0" fillId="2" borderId="33" xfId="0" applyNumberFormat="1" applyFill="1" applyBorder="1" applyAlignment="1" applyProtection="1">
      <alignment horizontal="right" vertical="center" wrapText="1"/>
    </xf>
    <xf numFmtId="44" fontId="1" fillId="4" borderId="14" xfId="0" applyNumberFormat="1" applyFont="1" applyFill="1" applyBorder="1" applyAlignment="1" applyProtection="1">
      <alignment vertical="center" wrapText="1"/>
    </xf>
    <xf numFmtId="44" fontId="1" fillId="4" borderId="15" xfId="0" applyNumberFormat="1" applyFont="1" applyFill="1" applyBorder="1" applyAlignment="1" applyProtection="1">
      <alignment vertical="center" wrapText="1"/>
    </xf>
    <xf numFmtId="1" fontId="10" fillId="0" borderId="17" xfId="0" applyNumberFormat="1" applyFont="1" applyBorder="1" applyAlignment="1" applyProtection="1">
      <alignment vertical="center" wrapText="1"/>
    </xf>
    <xf numFmtId="44" fontId="10" fillId="2" borderId="17" xfId="0" applyNumberFormat="1" applyFont="1" applyFill="1" applyBorder="1" applyAlignment="1" applyProtection="1">
      <alignment horizontal="right" vertical="center" wrapText="1"/>
    </xf>
    <xf numFmtId="44" fontId="10" fillId="0" borderId="24" xfId="0" applyNumberFormat="1" applyFont="1" applyBorder="1" applyAlignment="1" applyProtection="1">
      <alignment horizontal="right" vertical="center"/>
    </xf>
    <xf numFmtId="44" fontId="10" fillId="2" borderId="16" xfId="0" applyNumberFormat="1" applyFont="1" applyFill="1" applyBorder="1" applyAlignment="1" applyProtection="1">
      <alignment horizontal="right" vertical="center" wrapText="1"/>
    </xf>
    <xf numFmtId="44" fontId="10" fillId="2" borderId="33" xfId="0" applyNumberFormat="1" applyFont="1" applyFill="1" applyBorder="1" applyAlignment="1" applyProtection="1">
      <alignment horizontal="right" vertical="center" wrapText="1"/>
    </xf>
    <xf numFmtId="1" fontId="10" fillId="0" borderId="17" xfId="0" applyNumberFormat="1" applyFont="1" applyFill="1" applyBorder="1" applyAlignment="1" applyProtection="1">
      <alignment vertical="center" wrapText="1"/>
    </xf>
    <xf numFmtId="44" fontId="10" fillId="0" borderId="17" xfId="0" applyNumberFormat="1" applyFont="1" applyFill="1" applyBorder="1" applyAlignment="1" applyProtection="1">
      <alignment horizontal="right" vertical="center" wrapText="1"/>
    </xf>
    <xf numFmtId="44" fontId="10" fillId="0" borderId="24" xfId="0" applyNumberFormat="1" applyFont="1" applyFill="1" applyBorder="1" applyAlignment="1" applyProtection="1">
      <alignment horizontal="right" vertical="center"/>
    </xf>
    <xf numFmtId="44" fontId="10" fillId="0" borderId="18" xfId="0" applyNumberFormat="1" applyFont="1" applyFill="1" applyBorder="1" applyAlignment="1" applyProtection="1">
      <alignment horizontal="right" vertical="center" wrapText="1"/>
    </xf>
    <xf numFmtId="44" fontId="10" fillId="0" borderId="26" xfId="0" applyNumberFormat="1" applyFont="1" applyFill="1" applyBorder="1" applyAlignment="1" applyProtection="1">
      <alignment horizontal="right" vertical="center" wrapText="1"/>
    </xf>
    <xf numFmtId="44" fontId="12" fillId="4" borderId="39" xfId="0" applyNumberFormat="1" applyFont="1" applyFill="1" applyBorder="1" applyAlignment="1" applyProtection="1">
      <alignment horizontal="right" vertical="center" wrapText="1"/>
    </xf>
    <xf numFmtId="44" fontId="12" fillId="4" borderId="44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Protection="1"/>
    <xf numFmtId="0" fontId="10" fillId="0" borderId="17" xfId="0" applyFont="1" applyBorder="1" applyAlignment="1" applyProtection="1">
      <alignment vertical="center" wrapText="1"/>
    </xf>
    <xf numFmtId="0" fontId="10" fillId="0" borderId="17" xfId="0" applyFont="1" applyFill="1" applyBorder="1" applyAlignment="1" applyProtection="1">
      <alignment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10" fillId="2" borderId="17" xfId="0" applyFont="1" applyFill="1" applyBorder="1" applyAlignment="1" applyProtection="1">
      <alignment vertical="center" wrapText="1"/>
    </xf>
    <xf numFmtId="0" fontId="10" fillId="0" borderId="23" xfId="0" applyFont="1" applyFill="1" applyBorder="1" applyAlignment="1" applyProtection="1">
      <alignment vertical="center" wrapText="1"/>
    </xf>
    <xf numFmtId="0" fontId="10" fillId="2" borderId="17" xfId="0" applyFont="1" applyFill="1" applyBorder="1" applyAlignment="1" applyProtection="1">
      <alignment vertical="center"/>
    </xf>
    <xf numFmtId="0" fontId="10" fillId="5" borderId="17" xfId="0" applyFont="1" applyFill="1" applyBorder="1" applyAlignment="1" applyProtection="1">
      <alignment vertical="center" wrapText="1"/>
      <protection locked="0"/>
    </xf>
    <xf numFmtId="44" fontId="10" fillId="5" borderId="17" xfId="0" applyNumberFormat="1" applyFont="1" applyFill="1" applyBorder="1" applyAlignment="1" applyProtection="1">
      <alignment horizontal="right" vertical="center" wrapText="1"/>
      <protection locked="0"/>
    </xf>
    <xf numFmtId="44" fontId="10" fillId="5" borderId="17" xfId="0" applyNumberFormat="1" applyFont="1" applyFill="1" applyBorder="1" applyAlignment="1" applyProtection="1">
      <alignment vertical="center" wrapText="1"/>
      <protection locked="0"/>
    </xf>
    <xf numFmtId="0" fontId="0" fillId="6" borderId="12" xfId="0" applyFill="1" applyBorder="1" applyAlignment="1" applyProtection="1">
      <alignment vertical="center" wrapText="1"/>
      <protection locked="0"/>
    </xf>
    <xf numFmtId="0" fontId="0" fillId="6" borderId="17" xfId="0" applyFill="1" applyBorder="1" applyAlignment="1" applyProtection="1">
      <alignment vertical="center" wrapText="1"/>
      <protection locked="0"/>
    </xf>
    <xf numFmtId="0" fontId="0" fillId="6" borderId="16" xfId="0" applyFill="1" applyBorder="1" applyAlignment="1" applyProtection="1">
      <alignment vertical="center" wrapText="1"/>
      <protection locked="0"/>
    </xf>
    <xf numFmtId="44" fontId="0" fillId="6" borderId="12" xfId="0" applyNumberFormat="1" applyFill="1" applyBorder="1" applyAlignment="1" applyProtection="1">
      <alignment horizontal="right" vertical="center" wrapText="1"/>
      <protection locked="0"/>
    </xf>
    <xf numFmtId="44" fontId="0" fillId="6" borderId="17" xfId="0" applyNumberFormat="1" applyFill="1" applyBorder="1" applyAlignment="1" applyProtection="1">
      <alignment horizontal="right" vertical="center" wrapText="1"/>
      <protection locked="0"/>
    </xf>
    <xf numFmtId="44" fontId="0" fillId="6" borderId="16" xfId="0" applyNumberFormat="1" applyFill="1" applyBorder="1" applyAlignment="1" applyProtection="1">
      <alignment horizontal="right" vertical="center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44" fontId="0" fillId="5" borderId="17" xfId="0" applyNumberFormat="1" applyFill="1" applyBorder="1" applyProtection="1">
      <protection locked="0"/>
    </xf>
    <xf numFmtId="44" fontId="0" fillId="5" borderId="16" xfId="0" applyNumberFormat="1" applyFill="1" applyBorder="1" applyProtection="1">
      <protection locked="0"/>
    </xf>
    <xf numFmtId="44" fontId="0" fillId="5" borderId="12" xfId="0" applyNumberFormat="1" applyFill="1" applyBorder="1" applyProtection="1">
      <protection locked="0"/>
    </xf>
    <xf numFmtId="0" fontId="7" fillId="5" borderId="36" xfId="1" applyFont="1" applyFill="1" applyBorder="1" applyAlignment="1" applyProtection="1">
      <alignment vertical="top" wrapText="1"/>
      <protection locked="0"/>
    </xf>
    <xf numFmtId="0" fontId="7" fillId="5" borderId="40" xfId="1" applyFont="1" applyFill="1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5" fillId="0" borderId="23" xfId="1" applyFont="1" applyBorder="1" applyAlignment="1" applyProtection="1">
      <alignment wrapText="1"/>
    </xf>
    <xf numFmtId="0" fontId="1" fillId="0" borderId="24" xfId="0" applyFont="1" applyBorder="1" applyAlignment="1" applyProtection="1">
      <alignment wrapText="1"/>
    </xf>
    <xf numFmtId="0" fontId="7" fillId="5" borderId="28" xfId="1" applyFont="1" applyFill="1" applyBorder="1" applyAlignment="1" applyProtection="1">
      <alignment vertical="top" wrapText="1"/>
      <protection locked="0"/>
    </xf>
    <xf numFmtId="0" fontId="7" fillId="5" borderId="38" xfId="1" applyFont="1" applyFill="1" applyBorder="1" applyAlignment="1" applyProtection="1">
      <alignment vertical="top"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5" fillId="0" borderId="20" xfId="1" applyFont="1" applyBorder="1" applyAlignment="1" applyProtection="1">
      <alignment wrapText="1"/>
    </xf>
    <xf numFmtId="0" fontId="1" fillId="0" borderId="22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3" fillId="0" borderId="9" xfId="1" applyFont="1" applyBorder="1" applyAlignment="1" applyProtection="1">
      <alignment horizontal="center" vertical="center"/>
    </xf>
    <xf numFmtId="0" fontId="13" fillId="0" borderId="10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0" fontId="8" fillId="0" borderId="20" xfId="1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164" fontId="7" fillId="0" borderId="23" xfId="1" applyNumberFormat="1" applyFont="1" applyBorder="1" applyAlignment="1" applyProtection="1">
      <alignment horizontal="center" vertical="center" wrapText="1"/>
    </xf>
    <xf numFmtId="0" fontId="7" fillId="0" borderId="17" xfId="1" applyFont="1" applyBorder="1" applyAlignment="1" applyProtection="1">
      <alignment horizontal="center" wrapText="1"/>
    </xf>
    <xf numFmtId="0" fontId="7" fillId="0" borderId="24" xfId="1" applyFont="1" applyBorder="1" applyAlignment="1" applyProtection="1">
      <alignment horizontal="center" wrapText="1"/>
    </xf>
    <xf numFmtId="0" fontId="7" fillId="0" borderId="23" xfId="1" applyFont="1" applyBorder="1" applyAlignment="1" applyProtection="1">
      <alignment horizontal="center" wrapText="1"/>
    </xf>
    <xf numFmtId="0" fontId="0" fillId="0" borderId="23" xfId="0" applyBorder="1" applyAlignment="1" applyProtection="1">
      <alignment wrapText="1"/>
    </xf>
    <xf numFmtId="0" fontId="0" fillId="0" borderId="17" xfId="0" applyBorder="1" applyAlignment="1" applyProtection="1">
      <alignment wrapText="1"/>
    </xf>
    <xf numFmtId="0" fontId="0" fillId="0" borderId="24" xfId="0" applyBorder="1" applyAlignment="1" applyProtection="1">
      <alignment wrapText="1"/>
    </xf>
    <xf numFmtId="0" fontId="0" fillId="0" borderId="25" xfId="0" applyBorder="1" applyAlignment="1" applyProtection="1">
      <alignment wrapText="1"/>
    </xf>
    <xf numFmtId="0" fontId="0" fillId="0" borderId="18" xfId="0" applyBorder="1" applyAlignment="1" applyProtection="1">
      <alignment wrapText="1"/>
    </xf>
    <xf numFmtId="0" fontId="0" fillId="0" borderId="26" xfId="0" applyBorder="1" applyAlignment="1" applyProtection="1">
      <alignment wrapText="1"/>
    </xf>
    <xf numFmtId="14" fontId="6" fillId="5" borderId="37" xfId="1" applyNumberFormat="1" applyFont="1" applyFill="1" applyBorder="1" applyAlignment="1" applyProtection="1">
      <alignment wrapText="1"/>
      <protection locked="0"/>
    </xf>
    <xf numFmtId="14" fontId="6" fillId="5" borderId="41" xfId="1" applyNumberFormat="1" applyFont="1" applyFill="1" applyBorder="1" applyAlignment="1" applyProtection="1">
      <alignment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5" fillId="0" borderId="25" xfId="1" applyFont="1" applyBorder="1" applyAlignment="1" applyProtection="1">
      <alignment wrapText="1"/>
    </xf>
    <xf numFmtId="0" fontId="1" fillId="0" borderId="26" xfId="0" applyFont="1" applyBorder="1" applyAlignment="1" applyProtection="1">
      <alignment wrapText="1"/>
    </xf>
    <xf numFmtId="0" fontId="6" fillId="0" borderId="0" xfId="1" applyFont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1" fillId="4" borderId="13" xfId="0" applyFont="1" applyFill="1" applyBorder="1" applyAlignment="1" applyProtection="1">
      <alignment vertical="center" wrapText="1"/>
    </xf>
    <xf numFmtId="0" fontId="1" fillId="4" borderId="14" xfId="0" applyFont="1" applyFill="1" applyBorder="1" applyAlignment="1" applyProtection="1">
      <alignment vertical="center" wrapText="1"/>
    </xf>
    <xf numFmtId="0" fontId="1" fillId="2" borderId="29" xfId="0" applyFont="1" applyFill="1" applyBorder="1" applyAlignment="1" applyProtection="1">
      <alignment vertical="center" wrapText="1"/>
    </xf>
    <xf numFmtId="0" fontId="1" fillId="2" borderId="16" xfId="0" applyFont="1" applyFill="1" applyBorder="1" applyAlignment="1" applyProtection="1">
      <alignment vertical="center" wrapText="1"/>
    </xf>
    <xf numFmtId="0" fontId="1" fillId="2" borderId="23" xfId="0" applyFont="1" applyFill="1" applyBorder="1" applyAlignment="1" applyProtection="1">
      <alignment vertical="center" wrapText="1"/>
    </xf>
    <xf numFmtId="0" fontId="1" fillId="2" borderId="17" xfId="0" applyFont="1" applyFill="1" applyBorder="1" applyAlignment="1" applyProtection="1">
      <alignment vertical="center" wrapText="1"/>
    </xf>
    <xf numFmtId="0" fontId="1" fillId="2" borderId="20" xfId="0" applyFont="1" applyFill="1" applyBorder="1" applyAlignment="1" applyProtection="1">
      <alignment vertical="center" wrapText="1"/>
    </xf>
    <xf numFmtId="0" fontId="1" fillId="2" borderId="21" xfId="0" applyFont="1" applyFill="1" applyBorder="1" applyAlignment="1" applyProtection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2" fillId="4" borderId="32" xfId="0" applyFont="1" applyFill="1" applyBorder="1" applyAlignment="1" applyProtection="1">
      <alignment horizontal="left" vertical="center" wrapText="1"/>
    </xf>
    <xf numFmtId="0" fontId="12" fillId="4" borderId="39" xfId="0" applyFont="1" applyFill="1" applyBorder="1" applyAlignment="1" applyProtection="1">
      <alignment horizontal="left" vertical="center" wrapText="1"/>
    </xf>
    <xf numFmtId="0" fontId="11" fillId="2" borderId="29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1" fillId="0" borderId="25" xfId="0" applyFont="1" applyFill="1" applyBorder="1" applyAlignment="1" applyProtection="1">
      <alignment vertical="center" wrapText="1"/>
    </xf>
    <xf numFmtId="0" fontId="11" fillId="0" borderId="18" xfId="0" applyFont="1" applyFill="1" applyBorder="1" applyAlignment="1" applyProtection="1">
      <alignment vertical="center" wrapText="1"/>
    </xf>
    <xf numFmtId="0" fontId="12" fillId="4" borderId="27" xfId="0" applyFont="1" applyFill="1" applyBorder="1" applyAlignment="1">
      <alignment vertical="center" wrapText="1"/>
    </xf>
    <xf numFmtId="0" fontId="12" fillId="4" borderId="38" xfId="0" applyFont="1" applyFill="1" applyBorder="1" applyAlignment="1">
      <alignment vertical="center" wrapText="1"/>
    </xf>
    <xf numFmtId="0" fontId="12" fillId="4" borderId="48" xfId="0" applyFont="1" applyFill="1" applyBorder="1" applyAlignment="1">
      <alignment vertical="center" wrapText="1"/>
    </xf>
    <xf numFmtId="0" fontId="12" fillId="4" borderId="46" xfId="0" applyFont="1" applyFill="1" applyBorder="1" applyAlignment="1">
      <alignment vertical="center" wrapText="1"/>
    </xf>
    <xf numFmtId="0" fontId="12" fillId="4" borderId="42" xfId="0" applyFont="1" applyFill="1" applyBorder="1" applyAlignment="1">
      <alignment vertical="center" wrapText="1"/>
    </xf>
    <xf numFmtId="0" fontId="12" fillId="4" borderId="47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39" xfId="0" applyFont="1" applyFill="1" applyBorder="1" applyAlignment="1">
      <alignment horizontal="left" vertical="center" wrapText="1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7" xfId="0" applyBorder="1" applyAlignment="1">
      <alignment horizontal="left" vertical="center" wrapText="1"/>
    </xf>
    <xf numFmtId="0" fontId="1" fillId="4" borderId="32" xfId="0" applyFont="1" applyFill="1" applyBorder="1" applyAlignment="1">
      <alignment horizontal="left"/>
    </xf>
    <xf numFmtId="0" fontId="1" fillId="4" borderId="39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0" fillId="0" borderId="31" xfId="0" applyBorder="1"/>
    <xf numFmtId="0" fontId="0" fillId="0" borderId="19" xfId="0" applyBorder="1"/>
    <xf numFmtId="0" fontId="1" fillId="4" borderId="13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 wrapText="1"/>
    </xf>
    <xf numFmtId="0" fontId="0" fillId="0" borderId="16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</cellXfs>
  <cellStyles count="5">
    <cellStyle name="Normál" xfId="0" builtinId="0"/>
    <cellStyle name="Normál 2" xfId="1" xr:uid="{00000000-0005-0000-0000-000001000000}"/>
    <cellStyle name="Normal 3" xfId="4" xr:uid="{00000000-0005-0000-0000-000002000000}"/>
    <cellStyle name="Pénznem 2" xfId="2" xr:uid="{00000000-0005-0000-0000-000003000000}"/>
    <cellStyle name="Standard_Calc Tool On Air 2000 Modulo V.1.3 2 2" xfId="3" xr:uid="{00000000-0005-0000-0000-000004000000}"/>
  </cellStyles>
  <dxfs count="0"/>
  <tableStyles count="0" defaultTableStyle="TableStyleMedium2" defaultPivotStyle="PivotStyleLight16"/>
  <colors>
    <mruColors>
      <color rgb="FFFFDB69"/>
      <color rgb="FFE072E0"/>
      <color rgb="FF9A22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6</xdr:col>
      <xdr:colOff>586740</xdr:colOff>
      <xdr:row>6</xdr:row>
      <xdr:rowOff>168623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12380C3C-9B84-7BEF-4712-F8AC1BD87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140" y="0"/>
          <a:ext cx="1356360" cy="1265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zoomScale="86" zoomScaleNormal="86" workbookViewId="0">
      <selection activeCell="F29" sqref="F29"/>
    </sheetView>
  </sheetViews>
  <sheetFormatPr defaultRowHeight="14.4" x14ac:dyDescent="0.3"/>
  <cols>
    <col min="1" max="1" width="12.33203125" customWidth="1"/>
    <col min="2" max="2" width="11.5546875" customWidth="1"/>
    <col min="3" max="3" width="12.33203125" customWidth="1"/>
    <col min="4" max="4" width="16.109375" customWidth="1"/>
    <col min="5" max="5" width="15.109375" customWidth="1"/>
    <col min="6" max="6" width="15.6640625" customWidth="1"/>
    <col min="7" max="7" width="13.88671875" customWidth="1"/>
    <col min="8" max="8" width="15.6640625" bestFit="1" customWidth="1"/>
    <col min="9" max="9" width="14.77734375" bestFit="1" customWidth="1"/>
  </cols>
  <sheetData>
    <row r="1" spans="1:14" s="60" customFormat="1" x14ac:dyDescent="0.3">
      <c r="A1" s="128" t="s">
        <v>90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30"/>
      <c r="N1" s="61"/>
    </row>
    <row r="2" spans="1:14" s="60" customFormat="1" x14ac:dyDescent="0.3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  <c r="N2" s="61"/>
    </row>
    <row r="3" spans="1:14" s="60" customFormat="1" x14ac:dyDescent="0.3">
      <c r="A3" s="131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3"/>
      <c r="N3" s="61"/>
    </row>
    <row r="4" spans="1:14" s="60" customFormat="1" x14ac:dyDescent="0.3">
      <c r="A4" s="13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3"/>
      <c r="N4" s="61"/>
    </row>
    <row r="5" spans="1:14" s="60" customFormat="1" x14ac:dyDescent="0.3">
      <c r="A5" s="131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3"/>
      <c r="N5" s="61"/>
    </row>
    <row r="6" spans="1:14" s="60" customFormat="1" x14ac:dyDescent="0.3">
      <c r="A6" s="131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3"/>
      <c r="N6" s="61"/>
    </row>
    <row r="7" spans="1:14" s="60" customFormat="1" ht="18.600000000000001" customHeight="1" thickBot="1" x14ac:dyDescent="0.35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6"/>
      <c r="N7" s="61"/>
    </row>
    <row r="8" spans="1:14" s="60" customFormat="1" ht="31.2" customHeight="1" thickBot="1" x14ac:dyDescent="0.35">
      <c r="A8" s="137" t="s">
        <v>47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9"/>
      <c r="N8" s="61"/>
    </row>
    <row r="9" spans="1:14" s="60" customFormat="1" ht="15.6" x14ac:dyDescent="0.3">
      <c r="A9" s="62"/>
      <c r="B9" s="62"/>
      <c r="C9" s="62"/>
      <c r="D9" s="63"/>
      <c r="E9" s="63"/>
      <c r="F9" s="63"/>
      <c r="G9" s="63"/>
      <c r="H9" s="62"/>
      <c r="I9" s="62"/>
      <c r="J9" s="64"/>
      <c r="K9" s="64"/>
      <c r="L9" s="64"/>
      <c r="M9" s="61"/>
      <c r="N9" s="61"/>
    </row>
    <row r="10" spans="1:14" s="60" customFormat="1" ht="15" thickBot="1" x14ac:dyDescent="0.35">
      <c r="A10" s="65"/>
      <c r="B10" s="65"/>
      <c r="C10" s="65"/>
      <c r="D10" s="65"/>
      <c r="E10" s="65"/>
      <c r="F10" s="65"/>
      <c r="G10" s="65"/>
      <c r="H10" s="65"/>
      <c r="I10" s="65"/>
      <c r="J10" s="61"/>
      <c r="K10" s="61"/>
      <c r="L10" s="61"/>
      <c r="M10" s="61"/>
      <c r="N10" s="61"/>
    </row>
    <row r="11" spans="1:14" ht="16.2" thickBot="1" x14ac:dyDescent="0.35">
      <c r="A11" s="166" t="s">
        <v>48</v>
      </c>
      <c r="B11" s="166"/>
      <c r="C11" s="167"/>
      <c r="D11" s="167"/>
      <c r="E11" s="66"/>
      <c r="F11" s="66"/>
      <c r="G11" s="66"/>
      <c r="H11" s="64"/>
      <c r="I11" s="145" t="s">
        <v>109</v>
      </c>
      <c r="J11" s="146"/>
      <c r="K11" s="146"/>
      <c r="L11" s="146"/>
      <c r="M11" s="147"/>
    </row>
    <row r="12" spans="1:14" ht="28.2" customHeight="1" x14ac:dyDescent="0.3">
      <c r="A12" s="64"/>
      <c r="B12" s="126" t="s">
        <v>49</v>
      </c>
      <c r="C12" s="127"/>
      <c r="D12" s="123"/>
      <c r="E12" s="124"/>
      <c r="F12" s="124"/>
      <c r="G12" s="125"/>
      <c r="H12" s="64"/>
      <c r="I12" s="148"/>
      <c r="J12" s="149"/>
      <c r="K12" s="149"/>
      <c r="L12" s="149"/>
      <c r="M12" s="150"/>
    </row>
    <row r="13" spans="1:14" ht="15" customHeight="1" x14ac:dyDescent="0.3">
      <c r="A13" s="64"/>
      <c r="B13" s="121" t="s">
        <v>50</v>
      </c>
      <c r="C13" s="122"/>
      <c r="D13" s="118"/>
      <c r="E13" s="119"/>
      <c r="F13" s="119"/>
      <c r="G13" s="120"/>
      <c r="H13" s="64"/>
      <c r="I13" s="148"/>
      <c r="J13" s="149"/>
      <c r="K13" s="149"/>
      <c r="L13" s="149"/>
      <c r="M13" s="150"/>
    </row>
    <row r="14" spans="1:14" ht="30" customHeight="1" x14ac:dyDescent="0.3">
      <c r="A14" s="64"/>
      <c r="B14" s="121" t="s">
        <v>51</v>
      </c>
      <c r="C14" s="122"/>
      <c r="D14" s="118"/>
      <c r="E14" s="119"/>
      <c r="F14" s="119"/>
      <c r="G14" s="120"/>
      <c r="H14" s="64"/>
      <c r="I14" s="148"/>
      <c r="J14" s="149"/>
      <c r="K14" s="149"/>
      <c r="L14" s="149"/>
      <c r="M14" s="150"/>
    </row>
    <row r="15" spans="1:14" ht="15" customHeight="1" x14ac:dyDescent="0.3">
      <c r="A15" s="64"/>
      <c r="B15" s="121" t="s">
        <v>52</v>
      </c>
      <c r="C15" s="122"/>
      <c r="D15" s="118"/>
      <c r="E15" s="119"/>
      <c r="F15" s="119"/>
      <c r="G15" s="120"/>
      <c r="H15" s="64"/>
      <c r="I15" s="151" t="s">
        <v>89</v>
      </c>
      <c r="J15" s="152"/>
      <c r="K15" s="152"/>
      <c r="L15" s="152"/>
      <c r="M15" s="153"/>
    </row>
    <row r="16" spans="1:14" ht="15" customHeight="1" x14ac:dyDescent="0.3">
      <c r="A16" s="64"/>
      <c r="B16" s="121" t="s">
        <v>53</v>
      </c>
      <c r="C16" s="122"/>
      <c r="D16" s="118"/>
      <c r="E16" s="119"/>
      <c r="F16" s="119"/>
      <c r="G16" s="120"/>
      <c r="H16" s="64"/>
      <c r="I16" s="154"/>
      <c r="J16" s="152"/>
      <c r="K16" s="152"/>
      <c r="L16" s="152"/>
      <c r="M16" s="153"/>
    </row>
    <row r="17" spans="1:14" ht="25.8" customHeight="1" x14ac:dyDescent="0.3">
      <c r="A17" s="64"/>
      <c r="B17" s="121" t="s">
        <v>54</v>
      </c>
      <c r="C17" s="122"/>
      <c r="D17" s="118"/>
      <c r="E17" s="119"/>
      <c r="F17" s="119"/>
      <c r="G17" s="120"/>
      <c r="H17" s="64"/>
      <c r="I17" s="154"/>
      <c r="J17" s="152"/>
      <c r="K17" s="152"/>
      <c r="L17" s="152"/>
      <c r="M17" s="153"/>
    </row>
    <row r="18" spans="1:14" ht="16.8" customHeight="1" x14ac:dyDescent="0.3">
      <c r="A18" s="64"/>
      <c r="B18" s="121" t="s">
        <v>55</v>
      </c>
      <c r="C18" s="122"/>
      <c r="D18" s="118"/>
      <c r="E18" s="119"/>
      <c r="F18" s="119"/>
      <c r="G18" s="120"/>
      <c r="H18" s="64"/>
      <c r="I18" s="155"/>
      <c r="J18" s="156"/>
      <c r="K18" s="156"/>
      <c r="L18" s="156"/>
      <c r="M18" s="157"/>
    </row>
    <row r="19" spans="1:14" ht="29.4" customHeight="1" thickBot="1" x14ac:dyDescent="0.35">
      <c r="A19" s="64"/>
      <c r="B19" s="121" t="s">
        <v>56</v>
      </c>
      <c r="C19" s="122"/>
      <c r="D19" s="118"/>
      <c r="E19" s="119"/>
      <c r="F19" s="119"/>
      <c r="G19" s="120"/>
      <c r="H19" s="64"/>
      <c r="I19" s="158"/>
      <c r="J19" s="159"/>
      <c r="K19" s="159"/>
      <c r="L19" s="159"/>
      <c r="M19" s="160"/>
    </row>
    <row r="20" spans="1:14" ht="27.6" customHeight="1" x14ac:dyDescent="0.3">
      <c r="A20" s="64"/>
      <c r="B20" s="121" t="s">
        <v>57</v>
      </c>
      <c r="C20" s="122"/>
      <c r="D20" s="118"/>
      <c r="E20" s="119"/>
      <c r="F20" s="119"/>
      <c r="G20" s="120"/>
      <c r="H20" s="64"/>
      <c r="I20" s="64"/>
      <c r="J20" s="64"/>
      <c r="K20" s="64"/>
      <c r="L20" s="64"/>
      <c r="M20" s="61"/>
    </row>
    <row r="21" spans="1:14" ht="27" customHeight="1" x14ac:dyDescent="0.3">
      <c r="A21" s="64"/>
      <c r="B21" s="121" t="s">
        <v>58</v>
      </c>
      <c r="C21" s="122"/>
      <c r="D21" s="118"/>
      <c r="E21" s="119"/>
      <c r="F21" s="119"/>
      <c r="G21" s="120"/>
      <c r="H21" s="64"/>
      <c r="I21" s="64"/>
      <c r="J21" s="64"/>
      <c r="K21" s="64"/>
      <c r="L21" s="64"/>
      <c r="M21" s="61"/>
    </row>
    <row r="22" spans="1:14" ht="16.2" thickBot="1" x14ac:dyDescent="0.35">
      <c r="A22" s="64"/>
      <c r="B22" s="164" t="s">
        <v>59</v>
      </c>
      <c r="C22" s="165"/>
      <c r="D22" s="161"/>
      <c r="E22" s="162"/>
      <c r="F22" s="162"/>
      <c r="G22" s="163"/>
      <c r="H22" s="64"/>
      <c r="I22" s="64"/>
      <c r="J22" s="64"/>
      <c r="K22" s="64"/>
      <c r="L22" s="64"/>
      <c r="M22" s="61"/>
    </row>
    <row r="23" spans="1:14" x14ac:dyDescent="0.3">
      <c r="A23" s="67"/>
      <c r="B23" s="65"/>
      <c r="C23" s="65"/>
      <c r="D23" s="65"/>
      <c r="E23" s="65"/>
      <c r="F23" s="65"/>
      <c r="G23" s="65"/>
      <c r="H23" s="65"/>
      <c r="I23" s="65"/>
      <c r="J23" s="61"/>
      <c r="K23" s="61"/>
      <c r="L23" s="61"/>
      <c r="M23" s="61"/>
    </row>
    <row r="24" spans="1:14" s="2" customFormat="1" ht="15" thickBot="1" x14ac:dyDescent="0.35">
      <c r="A24" s="65"/>
      <c r="B24" s="65"/>
      <c r="C24" s="65"/>
      <c r="D24" s="65"/>
      <c r="E24" s="65"/>
      <c r="F24" s="65"/>
      <c r="G24" s="65"/>
      <c r="H24" s="65"/>
      <c r="I24" s="65"/>
      <c r="J24" s="68"/>
      <c r="K24" s="68"/>
      <c r="L24" s="68"/>
      <c r="M24" s="68"/>
    </row>
    <row r="25" spans="1:14" ht="18.600000000000001" customHeight="1" thickBot="1" x14ac:dyDescent="0.35">
      <c r="A25" s="142" t="s">
        <v>86</v>
      </c>
      <c r="B25" s="143"/>
      <c r="C25" s="143"/>
      <c r="D25" s="143"/>
      <c r="E25" s="143"/>
      <c r="F25" s="143"/>
      <c r="G25" s="143"/>
      <c r="H25" s="143"/>
      <c r="I25" s="144"/>
      <c r="J25" s="69"/>
      <c r="K25" s="61"/>
      <c r="L25" s="61"/>
      <c r="M25" s="61"/>
    </row>
    <row r="26" spans="1:14" ht="29.4" thickBot="1" x14ac:dyDescent="0.35">
      <c r="A26" s="140"/>
      <c r="B26" s="141"/>
      <c r="C26" s="70" t="s">
        <v>68</v>
      </c>
      <c r="D26" s="70" t="s">
        <v>70</v>
      </c>
      <c r="E26" s="70" t="s">
        <v>69</v>
      </c>
      <c r="F26" s="70" t="s">
        <v>71</v>
      </c>
      <c r="G26" s="70" t="s">
        <v>72</v>
      </c>
      <c r="H26" s="70" t="s">
        <v>73</v>
      </c>
      <c r="I26" s="71" t="s">
        <v>62</v>
      </c>
      <c r="J26" s="72"/>
      <c r="K26" s="72"/>
      <c r="L26" s="72"/>
      <c r="M26" s="72"/>
      <c r="N26" s="51"/>
    </row>
    <row r="27" spans="1:14" ht="29.4" customHeight="1" x14ac:dyDescent="0.3">
      <c r="A27" s="174" t="s">
        <v>83</v>
      </c>
      <c r="B27" s="175"/>
      <c r="C27" s="73">
        <f>+HANGTECHNIKA!G24</f>
        <v>0</v>
      </c>
      <c r="D27" s="73">
        <f>+HANGTECHNIKA!H24</f>
        <v>0</v>
      </c>
      <c r="E27" s="73" t="s">
        <v>87</v>
      </c>
      <c r="F27" s="73" t="s">
        <v>87</v>
      </c>
      <c r="G27" s="74" t="s">
        <v>87</v>
      </c>
      <c r="H27" s="74">
        <f>+HANGTECHNIKA!H24</f>
        <v>0</v>
      </c>
      <c r="I27" s="75">
        <f>+HANGTECHNIKA!I24</f>
        <v>0</v>
      </c>
      <c r="J27" s="76"/>
      <c r="K27" s="77"/>
      <c r="L27" s="77"/>
      <c r="M27" s="77"/>
      <c r="N27" s="51"/>
    </row>
    <row r="28" spans="1:14" ht="29.4" customHeight="1" x14ac:dyDescent="0.3">
      <c r="A28" s="172" t="s">
        <v>88</v>
      </c>
      <c r="B28" s="173"/>
      <c r="C28" s="78">
        <f>+SZÍNPADRENDSZER!H9</f>
        <v>0</v>
      </c>
      <c r="D28" s="78">
        <f>+SZÍNPADRENDSZER!I9</f>
        <v>0</v>
      </c>
      <c r="E28" s="78" t="s">
        <v>87</v>
      </c>
      <c r="F28" s="78" t="s">
        <v>87</v>
      </c>
      <c r="G28" s="79" t="s">
        <v>87</v>
      </c>
      <c r="H28" s="79">
        <f>+SZÍNPADRENDSZER!I9</f>
        <v>0</v>
      </c>
      <c r="I28" s="80">
        <f>+SZÍNPADRENDSZER!J9</f>
        <v>0</v>
      </c>
      <c r="J28" s="76"/>
      <c r="K28" s="77"/>
      <c r="L28" s="77"/>
      <c r="M28" s="77"/>
      <c r="N28" s="51"/>
    </row>
    <row r="29" spans="1:14" ht="43.8" customHeight="1" x14ac:dyDescent="0.3">
      <c r="A29" s="172" t="s">
        <v>84</v>
      </c>
      <c r="B29" s="173"/>
      <c r="C29" s="78">
        <f>+'SZÍNHÁZI FÜGGÖNYRENDSZER'!H7</f>
        <v>0</v>
      </c>
      <c r="D29" s="78">
        <f>+'SZÍNHÁZI FÜGGÖNYRENDSZER'!I7</f>
        <v>0</v>
      </c>
      <c r="E29" s="78">
        <f>+'SZÍNHÁZI FÜGGÖNYRENDSZER'!J7</f>
        <v>0</v>
      </c>
      <c r="F29" s="78">
        <f>+'SZÍNHÁZI FÜGGÖNYRENDSZER'!K7</f>
        <v>0</v>
      </c>
      <c r="G29" s="79">
        <f>+'SZÍNHÁZI FÜGGÖNYRENDSZER'!L7</f>
        <v>0</v>
      </c>
      <c r="H29" s="79">
        <f>+'SZÍNHÁZI FÜGGÖNYRENDSZER'!M7</f>
        <v>0</v>
      </c>
      <c r="I29" s="80">
        <f>+'SZÍNHÁZI FÜGGÖNYRENDSZER'!N7</f>
        <v>0</v>
      </c>
      <c r="J29" s="76"/>
      <c r="K29" s="77"/>
      <c r="L29" s="77"/>
      <c r="M29" s="77"/>
      <c r="N29" s="51"/>
    </row>
    <row r="30" spans="1:14" ht="29.4" customHeight="1" thickBot="1" x14ac:dyDescent="0.35">
      <c r="A30" s="170" t="s">
        <v>85</v>
      </c>
      <c r="B30" s="171"/>
      <c r="C30" s="81">
        <f>+FESTÉS!G5</f>
        <v>0</v>
      </c>
      <c r="D30" s="81">
        <f>+FESTÉS!H5</f>
        <v>0</v>
      </c>
      <c r="E30" s="81">
        <f>+FESTÉS!I5</f>
        <v>0</v>
      </c>
      <c r="F30" s="81">
        <f>+FESTÉS!J5</f>
        <v>0</v>
      </c>
      <c r="G30" s="82">
        <f>+FESTÉS!K5</f>
        <v>0</v>
      </c>
      <c r="H30" s="82">
        <f>+FESTÉS!L5</f>
        <v>0</v>
      </c>
      <c r="I30" s="83">
        <f>+FESTÉS!M5</f>
        <v>0</v>
      </c>
      <c r="J30" s="76"/>
      <c r="K30" s="77"/>
      <c r="L30" s="77"/>
      <c r="M30" s="77"/>
      <c r="N30" s="51"/>
    </row>
    <row r="31" spans="1:14" ht="43.8" customHeight="1" thickBot="1" x14ac:dyDescent="0.35">
      <c r="A31" s="168" t="s">
        <v>65</v>
      </c>
      <c r="B31" s="169"/>
      <c r="C31" s="84">
        <f>+C27+C28+C29+C30</f>
        <v>0</v>
      </c>
      <c r="D31" s="84">
        <f t="shared" ref="D31:I31" si="0">+D27+D28+D29+D30</f>
        <v>0</v>
      </c>
      <c r="E31" s="84">
        <f>+E29+E30</f>
        <v>0</v>
      </c>
      <c r="F31" s="84">
        <f>+F29+F30</f>
        <v>0</v>
      </c>
      <c r="G31" s="84">
        <f>+G29+G30</f>
        <v>0</v>
      </c>
      <c r="H31" s="84">
        <f t="shared" si="0"/>
        <v>0</v>
      </c>
      <c r="I31" s="85">
        <f t="shared" si="0"/>
        <v>0</v>
      </c>
      <c r="J31" s="76"/>
      <c r="K31" s="77"/>
      <c r="L31" s="72"/>
      <c r="M31" s="72"/>
      <c r="N31" s="50"/>
    </row>
    <row r="32" spans="1:14" x14ac:dyDescent="0.3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</row>
    <row r="33" spans="1:13" x14ac:dyDescent="0.3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</row>
    <row r="34" spans="1:13" x14ac:dyDescent="0.3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1:13" x14ac:dyDescent="0.3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6" spans="1:13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</row>
  </sheetData>
  <sheetProtection sheet="1" objects="1" scenarios="1"/>
  <mergeCells count="34">
    <mergeCell ref="A31:B31"/>
    <mergeCell ref="A30:B30"/>
    <mergeCell ref="A29:B29"/>
    <mergeCell ref="A28:B28"/>
    <mergeCell ref="A27:B27"/>
    <mergeCell ref="A1:M7"/>
    <mergeCell ref="A8:M8"/>
    <mergeCell ref="A26:B26"/>
    <mergeCell ref="A25:I25"/>
    <mergeCell ref="I11:M14"/>
    <mergeCell ref="I15:M19"/>
    <mergeCell ref="D21:G21"/>
    <mergeCell ref="D22:G22"/>
    <mergeCell ref="D16:G16"/>
    <mergeCell ref="D17:G17"/>
    <mergeCell ref="D18:G18"/>
    <mergeCell ref="B21:C21"/>
    <mergeCell ref="B22:C22"/>
    <mergeCell ref="A11:D11"/>
    <mergeCell ref="D19:G19"/>
    <mergeCell ref="D20:G20"/>
    <mergeCell ref="B18:C18"/>
    <mergeCell ref="B17:C17"/>
    <mergeCell ref="D12:G12"/>
    <mergeCell ref="D13:G13"/>
    <mergeCell ref="D14:G14"/>
    <mergeCell ref="D15:G15"/>
    <mergeCell ref="B12:C12"/>
    <mergeCell ref="B13:C13"/>
    <mergeCell ref="B14:C14"/>
    <mergeCell ref="B15:C15"/>
    <mergeCell ref="B16:C16"/>
    <mergeCell ref="B19:C19"/>
    <mergeCell ref="B20:C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E4" sqref="E4"/>
    </sheetView>
  </sheetViews>
  <sheetFormatPr defaultRowHeight="15.6" x14ac:dyDescent="0.3"/>
  <cols>
    <col min="1" max="1" width="13.33203125" style="4" customWidth="1"/>
    <col min="2" max="2" width="12.77734375" style="4" bestFit="1" customWidth="1"/>
    <col min="3" max="3" width="34" style="4" customWidth="1"/>
    <col min="4" max="4" width="43.44140625" style="4" customWidth="1"/>
    <col min="5" max="5" width="8.88671875" style="4"/>
    <col min="6" max="6" width="11.44140625" style="4" customWidth="1"/>
    <col min="7" max="7" width="13.6640625" style="4" customWidth="1"/>
    <col min="8" max="8" width="17.21875" style="4" customWidth="1"/>
    <col min="9" max="9" width="17.6640625" style="4" customWidth="1"/>
    <col min="10" max="16384" width="8.88671875" style="4"/>
  </cols>
  <sheetData>
    <row r="1" spans="1:9" ht="18.600000000000001" thickBot="1" x14ac:dyDescent="0.35">
      <c r="A1" s="176" t="s">
        <v>39</v>
      </c>
      <c r="B1" s="177"/>
      <c r="C1" s="177"/>
      <c r="D1" s="177"/>
      <c r="E1" s="177"/>
      <c r="F1" s="177"/>
      <c r="G1" s="177"/>
      <c r="H1" s="177"/>
      <c r="I1" s="178"/>
    </row>
    <row r="2" spans="1:9" ht="59.4" customHeight="1" thickBot="1" x14ac:dyDescent="0.35">
      <c r="A2" s="47" t="s">
        <v>0</v>
      </c>
      <c r="B2" s="48" t="s">
        <v>1</v>
      </c>
      <c r="C2" s="59"/>
      <c r="D2" s="48" t="s">
        <v>63</v>
      </c>
      <c r="E2" s="48" t="s">
        <v>4</v>
      </c>
      <c r="F2" s="48" t="s">
        <v>3</v>
      </c>
      <c r="G2" s="48" t="s">
        <v>61</v>
      </c>
      <c r="H2" s="48" t="s">
        <v>60</v>
      </c>
      <c r="I2" s="49" t="s">
        <v>62</v>
      </c>
    </row>
    <row r="3" spans="1:9" ht="22.2" customHeight="1" x14ac:dyDescent="0.3">
      <c r="A3" s="188" t="s">
        <v>5</v>
      </c>
      <c r="B3" s="189"/>
      <c r="C3" s="189"/>
      <c r="D3" s="189"/>
      <c r="E3" s="189"/>
      <c r="F3" s="189"/>
      <c r="G3" s="189"/>
      <c r="H3" s="189"/>
      <c r="I3" s="190"/>
    </row>
    <row r="4" spans="1:9" ht="31.2" x14ac:dyDescent="0.3">
      <c r="A4" s="101" t="s">
        <v>6</v>
      </c>
      <c r="B4" s="104" t="s">
        <v>7</v>
      </c>
      <c r="C4" s="99" t="s">
        <v>8</v>
      </c>
      <c r="D4" s="105"/>
      <c r="E4" s="86">
        <v>2</v>
      </c>
      <c r="F4" s="106"/>
      <c r="G4" s="87">
        <f>+E4*F4</f>
        <v>0</v>
      </c>
      <c r="H4" s="87">
        <f>+G4*0.27</f>
        <v>0</v>
      </c>
      <c r="I4" s="88">
        <f>+G4+H4</f>
        <v>0</v>
      </c>
    </row>
    <row r="5" spans="1:9" ht="31.2" x14ac:dyDescent="0.3">
      <c r="A5" s="101" t="s">
        <v>6</v>
      </c>
      <c r="B5" s="102" t="s">
        <v>9</v>
      </c>
      <c r="C5" s="99" t="s">
        <v>10</v>
      </c>
      <c r="D5" s="105"/>
      <c r="E5" s="86">
        <v>2</v>
      </c>
      <c r="F5" s="106"/>
      <c r="G5" s="87">
        <f>+E5*F5</f>
        <v>0</v>
      </c>
      <c r="H5" s="87">
        <f t="shared" ref="H5:H22" si="0">+G5*0.27</f>
        <v>0</v>
      </c>
      <c r="I5" s="88">
        <f t="shared" ref="I5:I6" si="1">+G5+H5</f>
        <v>0</v>
      </c>
    </row>
    <row r="6" spans="1:9" ht="31.2" x14ac:dyDescent="0.3">
      <c r="A6" s="101" t="s">
        <v>6</v>
      </c>
      <c r="B6" s="102" t="s">
        <v>11</v>
      </c>
      <c r="C6" s="99" t="s">
        <v>12</v>
      </c>
      <c r="D6" s="105"/>
      <c r="E6" s="86">
        <v>4</v>
      </c>
      <c r="F6" s="106"/>
      <c r="G6" s="87">
        <f>+E6*F6</f>
        <v>0</v>
      </c>
      <c r="H6" s="87">
        <f t="shared" si="0"/>
        <v>0</v>
      </c>
      <c r="I6" s="88">
        <f t="shared" si="1"/>
        <v>0</v>
      </c>
    </row>
    <row r="7" spans="1:9" ht="16.2" thickBot="1" x14ac:dyDescent="0.35">
      <c r="A7" s="181" t="s">
        <v>81</v>
      </c>
      <c r="B7" s="182"/>
      <c r="C7" s="182"/>
      <c r="D7" s="182"/>
      <c r="E7" s="182"/>
      <c r="F7" s="182"/>
      <c r="G7" s="89">
        <f>+G4+G5+G6</f>
        <v>0</v>
      </c>
      <c r="H7" s="89">
        <f t="shared" ref="H7:I7" si="2">+H4+H5+H6</f>
        <v>0</v>
      </c>
      <c r="I7" s="90">
        <f t="shared" si="2"/>
        <v>0</v>
      </c>
    </row>
    <row r="8" spans="1:9" ht="15.6" customHeight="1" x14ac:dyDescent="0.3">
      <c r="A8" s="185" t="s">
        <v>13</v>
      </c>
      <c r="B8" s="186"/>
      <c r="C8" s="186"/>
      <c r="D8" s="186"/>
      <c r="E8" s="186"/>
      <c r="F8" s="186"/>
      <c r="G8" s="186"/>
      <c r="H8" s="186"/>
      <c r="I8" s="187"/>
    </row>
    <row r="9" spans="1:9" ht="69" customHeight="1" x14ac:dyDescent="0.3">
      <c r="A9" s="101" t="s">
        <v>94</v>
      </c>
      <c r="B9" s="102" t="s">
        <v>93</v>
      </c>
      <c r="C9" s="99" t="s">
        <v>92</v>
      </c>
      <c r="D9" s="105"/>
      <c r="E9" s="86">
        <v>1</v>
      </c>
      <c r="F9" s="106"/>
      <c r="G9" s="87">
        <f t="shared" ref="G9:G22" si="3">+E9*F9</f>
        <v>0</v>
      </c>
      <c r="H9" s="87">
        <f t="shared" si="0"/>
        <v>0</v>
      </c>
      <c r="I9" s="88">
        <f t="shared" ref="I9:I22" si="4">+G9+H9</f>
        <v>0</v>
      </c>
    </row>
    <row r="10" spans="1:9" ht="69" customHeight="1" x14ac:dyDescent="0.3">
      <c r="A10" s="101" t="s">
        <v>98</v>
      </c>
      <c r="B10" s="102" t="s">
        <v>99</v>
      </c>
      <c r="C10" s="99" t="s">
        <v>100</v>
      </c>
      <c r="D10" s="105"/>
      <c r="E10" s="86">
        <v>1</v>
      </c>
      <c r="F10" s="106"/>
      <c r="G10" s="87">
        <f t="shared" ref="G10" si="5">+E10*F10</f>
        <v>0</v>
      </c>
      <c r="H10" s="87">
        <f t="shared" ref="H10" si="6">+G10*0.27</f>
        <v>0</v>
      </c>
      <c r="I10" s="88">
        <f t="shared" ref="I10" si="7">+G10+H10</f>
        <v>0</v>
      </c>
    </row>
    <row r="11" spans="1:9" ht="31.2" x14ac:dyDescent="0.3">
      <c r="A11" s="101" t="s">
        <v>14</v>
      </c>
      <c r="B11" s="102">
        <v>21449</v>
      </c>
      <c r="C11" s="99" t="s">
        <v>15</v>
      </c>
      <c r="D11" s="105"/>
      <c r="E11" s="86">
        <v>1</v>
      </c>
      <c r="F11" s="106"/>
      <c r="G11" s="87">
        <f t="shared" si="3"/>
        <v>0</v>
      </c>
      <c r="H11" s="87">
        <f t="shared" si="0"/>
        <v>0</v>
      </c>
      <c r="I11" s="88">
        <f t="shared" si="4"/>
        <v>0</v>
      </c>
    </row>
    <row r="12" spans="1:9" ht="31.2" x14ac:dyDescent="0.3">
      <c r="A12" s="101" t="s">
        <v>14</v>
      </c>
      <c r="B12" s="102">
        <v>21070</v>
      </c>
      <c r="C12" s="99" t="s">
        <v>16</v>
      </c>
      <c r="D12" s="105"/>
      <c r="E12" s="86">
        <v>8</v>
      </c>
      <c r="F12" s="106"/>
      <c r="G12" s="87">
        <f t="shared" si="3"/>
        <v>0</v>
      </c>
      <c r="H12" s="87">
        <f t="shared" si="0"/>
        <v>0</v>
      </c>
      <c r="I12" s="88">
        <f t="shared" si="4"/>
        <v>0</v>
      </c>
    </row>
    <row r="13" spans="1:9" ht="31.2" x14ac:dyDescent="0.3">
      <c r="A13" s="101" t="s">
        <v>14</v>
      </c>
      <c r="B13" s="102">
        <v>25970</v>
      </c>
      <c r="C13" s="99" t="s">
        <v>17</v>
      </c>
      <c r="D13" s="105"/>
      <c r="E13" s="86">
        <v>4</v>
      </c>
      <c r="F13" s="106"/>
      <c r="G13" s="87">
        <f t="shared" si="3"/>
        <v>0</v>
      </c>
      <c r="H13" s="87">
        <f t="shared" si="0"/>
        <v>0</v>
      </c>
      <c r="I13" s="88">
        <f t="shared" si="4"/>
        <v>0</v>
      </c>
    </row>
    <row r="14" spans="1:9" x14ac:dyDescent="0.3">
      <c r="A14" s="101" t="s">
        <v>18</v>
      </c>
      <c r="B14" s="102" t="s">
        <v>19</v>
      </c>
      <c r="C14" s="99" t="s">
        <v>20</v>
      </c>
      <c r="D14" s="105"/>
      <c r="E14" s="86">
        <v>2</v>
      </c>
      <c r="F14" s="106"/>
      <c r="G14" s="87">
        <f t="shared" si="3"/>
        <v>0</v>
      </c>
      <c r="H14" s="87">
        <f t="shared" si="0"/>
        <v>0</v>
      </c>
      <c r="I14" s="88">
        <f t="shared" si="4"/>
        <v>0</v>
      </c>
    </row>
    <row r="15" spans="1:9" x14ac:dyDescent="0.3">
      <c r="A15" s="101" t="s">
        <v>18</v>
      </c>
      <c r="B15" s="102" t="s">
        <v>21</v>
      </c>
      <c r="C15" s="99" t="s">
        <v>22</v>
      </c>
      <c r="D15" s="105"/>
      <c r="E15" s="86">
        <v>1</v>
      </c>
      <c r="F15" s="106"/>
      <c r="G15" s="87">
        <f t="shared" si="3"/>
        <v>0</v>
      </c>
      <c r="H15" s="87">
        <f t="shared" si="0"/>
        <v>0</v>
      </c>
      <c r="I15" s="88">
        <f t="shared" si="4"/>
        <v>0</v>
      </c>
    </row>
    <row r="16" spans="1:9" ht="31.2" x14ac:dyDescent="0.3">
      <c r="A16" s="101" t="s">
        <v>23</v>
      </c>
      <c r="B16" s="102" t="s">
        <v>24</v>
      </c>
      <c r="C16" s="99" t="s">
        <v>25</v>
      </c>
      <c r="D16" s="105"/>
      <c r="E16" s="86">
        <v>1</v>
      </c>
      <c r="F16" s="107"/>
      <c r="G16" s="87">
        <f t="shared" si="3"/>
        <v>0</v>
      </c>
      <c r="H16" s="87">
        <f t="shared" si="0"/>
        <v>0</v>
      </c>
      <c r="I16" s="88">
        <f t="shared" si="4"/>
        <v>0</v>
      </c>
    </row>
    <row r="17" spans="1:9" ht="31.2" x14ac:dyDescent="0.3">
      <c r="A17" s="101" t="s">
        <v>26</v>
      </c>
      <c r="B17" s="102" t="s">
        <v>27</v>
      </c>
      <c r="C17" s="99" t="s">
        <v>28</v>
      </c>
      <c r="D17" s="105"/>
      <c r="E17" s="86">
        <v>1</v>
      </c>
      <c r="F17" s="106"/>
      <c r="G17" s="87">
        <f t="shared" si="3"/>
        <v>0</v>
      </c>
      <c r="H17" s="87">
        <f t="shared" si="0"/>
        <v>0</v>
      </c>
      <c r="I17" s="88">
        <f t="shared" si="4"/>
        <v>0</v>
      </c>
    </row>
    <row r="18" spans="1:9" ht="31.2" x14ac:dyDescent="0.3">
      <c r="A18" s="101" t="s">
        <v>26</v>
      </c>
      <c r="B18" s="102" t="s">
        <v>29</v>
      </c>
      <c r="C18" s="99" t="s">
        <v>30</v>
      </c>
      <c r="D18" s="105"/>
      <c r="E18" s="86">
        <v>1</v>
      </c>
      <c r="F18" s="106"/>
      <c r="G18" s="87">
        <f t="shared" si="3"/>
        <v>0</v>
      </c>
      <c r="H18" s="87">
        <f t="shared" si="0"/>
        <v>0</v>
      </c>
      <c r="I18" s="88">
        <f t="shared" si="4"/>
        <v>0</v>
      </c>
    </row>
    <row r="19" spans="1:9" ht="31.2" x14ac:dyDescent="0.3">
      <c r="A19" s="101" t="s">
        <v>26</v>
      </c>
      <c r="B19" s="102" t="s">
        <v>31</v>
      </c>
      <c r="C19" s="99" t="s">
        <v>32</v>
      </c>
      <c r="D19" s="105"/>
      <c r="E19" s="86">
        <v>1</v>
      </c>
      <c r="F19" s="106"/>
      <c r="G19" s="87">
        <f t="shared" si="3"/>
        <v>0</v>
      </c>
      <c r="H19" s="87">
        <f t="shared" si="0"/>
        <v>0</v>
      </c>
      <c r="I19" s="88">
        <f t="shared" si="4"/>
        <v>0</v>
      </c>
    </row>
    <row r="20" spans="1:9" ht="46.8" x14ac:dyDescent="0.3">
      <c r="A20" s="103" t="s">
        <v>97</v>
      </c>
      <c r="B20" s="100" t="s">
        <v>96</v>
      </c>
      <c r="C20" s="100" t="s">
        <v>95</v>
      </c>
      <c r="D20" s="105"/>
      <c r="E20" s="91">
        <v>4</v>
      </c>
      <c r="F20" s="106"/>
      <c r="G20" s="92">
        <f t="shared" si="3"/>
        <v>0</v>
      </c>
      <c r="H20" s="92">
        <f t="shared" si="0"/>
        <v>0</v>
      </c>
      <c r="I20" s="93">
        <f t="shared" si="4"/>
        <v>0</v>
      </c>
    </row>
    <row r="21" spans="1:9" x14ac:dyDescent="0.3">
      <c r="A21" s="103" t="s">
        <v>97</v>
      </c>
      <c r="B21" s="100" t="s">
        <v>101</v>
      </c>
      <c r="C21" s="100" t="s">
        <v>103</v>
      </c>
      <c r="D21" s="105"/>
      <c r="E21" s="91">
        <v>1</v>
      </c>
      <c r="F21" s="106"/>
      <c r="G21" s="92">
        <f t="shared" si="3"/>
        <v>0</v>
      </c>
      <c r="H21" s="92">
        <f t="shared" si="0"/>
        <v>0</v>
      </c>
      <c r="I21" s="93">
        <f t="shared" si="4"/>
        <v>0</v>
      </c>
    </row>
    <row r="22" spans="1:9" x14ac:dyDescent="0.3">
      <c r="A22" s="103" t="s">
        <v>97</v>
      </c>
      <c r="B22" s="100" t="s">
        <v>102</v>
      </c>
      <c r="C22" s="100" t="s">
        <v>104</v>
      </c>
      <c r="D22" s="105"/>
      <c r="E22" s="58">
        <v>2</v>
      </c>
      <c r="F22" s="106"/>
      <c r="G22" s="92">
        <f t="shared" si="3"/>
        <v>0</v>
      </c>
      <c r="H22" s="92">
        <f t="shared" si="0"/>
        <v>0</v>
      </c>
      <c r="I22" s="93">
        <f t="shared" si="4"/>
        <v>0</v>
      </c>
    </row>
    <row r="23" spans="1:9" s="46" customFormat="1" ht="16.2" thickBot="1" x14ac:dyDescent="0.35">
      <c r="A23" s="183" t="s">
        <v>82</v>
      </c>
      <c r="B23" s="184"/>
      <c r="C23" s="184"/>
      <c r="D23" s="184"/>
      <c r="E23" s="184"/>
      <c r="F23" s="184"/>
      <c r="G23" s="94">
        <f>+G9+G11+G12+G13+G14+G15+G16+G17+G18+G19+G22</f>
        <v>0</v>
      </c>
      <c r="H23" s="94">
        <f t="shared" ref="H23:I23" si="8">+H9+H11+H12+H13+H14+H15+H16+H17+H18+H19+H22</f>
        <v>0</v>
      </c>
      <c r="I23" s="95">
        <f t="shared" si="8"/>
        <v>0</v>
      </c>
    </row>
    <row r="24" spans="1:9" ht="16.2" thickBot="1" x14ac:dyDescent="0.35">
      <c r="A24" s="179" t="s">
        <v>105</v>
      </c>
      <c r="B24" s="180"/>
      <c r="C24" s="180"/>
      <c r="D24" s="180"/>
      <c r="E24" s="180"/>
      <c r="F24" s="180"/>
      <c r="G24" s="96">
        <f>+G7+G23</f>
        <v>0</v>
      </c>
      <c r="H24" s="96">
        <f t="shared" ref="H24:I24" si="9">+H7+H23</f>
        <v>0</v>
      </c>
      <c r="I24" s="97">
        <f t="shared" si="9"/>
        <v>0</v>
      </c>
    </row>
    <row r="25" spans="1:9" x14ac:dyDescent="0.3">
      <c r="G25" s="98"/>
      <c r="H25" s="98"/>
      <c r="I25" s="98"/>
    </row>
  </sheetData>
  <sheetProtection sheet="1" objects="1" scenarios="1"/>
  <mergeCells count="6">
    <mergeCell ref="A1:I1"/>
    <mergeCell ref="A24:F24"/>
    <mergeCell ref="A7:F7"/>
    <mergeCell ref="A23:F23"/>
    <mergeCell ref="A8:I8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"/>
  <sheetViews>
    <sheetView workbookViewId="0">
      <selection activeCell="H6" sqref="H6"/>
    </sheetView>
  </sheetViews>
  <sheetFormatPr defaultRowHeight="14.4" x14ac:dyDescent="0.3"/>
  <cols>
    <col min="4" max="4" width="28.77734375" customWidth="1"/>
    <col min="5" max="5" width="50" customWidth="1"/>
    <col min="7" max="7" width="17" customWidth="1"/>
    <col min="8" max="8" width="13.109375" customWidth="1"/>
    <col min="9" max="9" width="15" customWidth="1"/>
    <col min="10" max="10" width="18.33203125" customWidth="1"/>
  </cols>
  <sheetData>
    <row r="1" spans="1:10" ht="18.600000000000001" thickBot="1" x14ac:dyDescent="0.35">
      <c r="A1" s="191" t="s">
        <v>41</v>
      </c>
      <c r="B1" s="192"/>
      <c r="C1" s="192"/>
      <c r="D1" s="192"/>
      <c r="E1" s="192"/>
      <c r="F1" s="192"/>
      <c r="G1" s="192"/>
      <c r="H1" s="192"/>
      <c r="I1" s="192"/>
      <c r="J1" s="193"/>
    </row>
    <row r="2" spans="1:10" ht="44.4" customHeight="1" thickBot="1" x14ac:dyDescent="0.35">
      <c r="A2" s="14" t="s">
        <v>0</v>
      </c>
      <c r="B2" s="15" t="s">
        <v>1</v>
      </c>
      <c r="C2" s="194" t="s">
        <v>2</v>
      </c>
      <c r="D2" s="194"/>
      <c r="E2" s="15" t="s">
        <v>63</v>
      </c>
      <c r="F2" s="15" t="s">
        <v>106</v>
      </c>
      <c r="G2" s="15" t="s">
        <v>3</v>
      </c>
      <c r="H2" s="15" t="s">
        <v>61</v>
      </c>
      <c r="I2" s="15" t="s">
        <v>60</v>
      </c>
      <c r="J2" s="16" t="s">
        <v>62</v>
      </c>
    </row>
    <row r="3" spans="1:10" ht="44.4" customHeight="1" x14ac:dyDescent="0.3">
      <c r="A3" s="43" t="s">
        <v>33</v>
      </c>
      <c r="B3" s="40" t="s">
        <v>34</v>
      </c>
      <c r="C3" s="201" t="s">
        <v>76</v>
      </c>
      <c r="D3" s="202"/>
      <c r="E3" s="108"/>
      <c r="F3" s="41">
        <v>11</v>
      </c>
      <c r="G3" s="111"/>
      <c r="H3" s="42">
        <f>+F3*G3</f>
        <v>0</v>
      </c>
      <c r="I3" s="42">
        <f>+H3*0.27</f>
        <v>0</v>
      </c>
      <c r="J3" s="54">
        <f>+H3+I3</f>
        <v>0</v>
      </c>
    </row>
    <row r="4" spans="1:10" ht="44.4" customHeight="1" x14ac:dyDescent="0.3">
      <c r="A4" s="44" t="s">
        <v>33</v>
      </c>
      <c r="B4" s="34" t="s">
        <v>35</v>
      </c>
      <c r="C4" s="199" t="s">
        <v>77</v>
      </c>
      <c r="D4" s="200"/>
      <c r="E4" s="109"/>
      <c r="F4" s="35">
        <v>1</v>
      </c>
      <c r="G4" s="112"/>
      <c r="H4" s="36">
        <f t="shared" ref="H4:H8" si="0">+F4*G4</f>
        <v>0</v>
      </c>
      <c r="I4" s="36">
        <f t="shared" ref="I4:I8" si="1">+H4*0.27</f>
        <v>0</v>
      </c>
      <c r="J4" s="55">
        <f t="shared" ref="J4:J8" si="2">+H4+I4</f>
        <v>0</v>
      </c>
    </row>
    <row r="5" spans="1:10" ht="44.4" customHeight="1" x14ac:dyDescent="0.3">
      <c r="A5" s="44" t="s">
        <v>33</v>
      </c>
      <c r="B5" s="34" t="s">
        <v>36</v>
      </c>
      <c r="C5" s="199" t="s">
        <v>78</v>
      </c>
      <c r="D5" s="200"/>
      <c r="E5" s="109"/>
      <c r="F5" s="35">
        <v>1</v>
      </c>
      <c r="G5" s="112"/>
      <c r="H5" s="36">
        <f t="shared" si="0"/>
        <v>0</v>
      </c>
      <c r="I5" s="36">
        <f t="shared" si="1"/>
        <v>0</v>
      </c>
      <c r="J5" s="55">
        <f t="shared" si="2"/>
        <v>0</v>
      </c>
    </row>
    <row r="6" spans="1:10" ht="44.4" customHeight="1" x14ac:dyDescent="0.3">
      <c r="A6" s="44" t="s">
        <v>33</v>
      </c>
      <c r="B6" s="34" t="s">
        <v>37</v>
      </c>
      <c r="C6" s="199" t="s">
        <v>79</v>
      </c>
      <c r="D6" s="200"/>
      <c r="E6" s="109"/>
      <c r="F6" s="35">
        <v>20</v>
      </c>
      <c r="G6" s="112"/>
      <c r="H6" s="36">
        <f t="shared" si="0"/>
        <v>0</v>
      </c>
      <c r="I6" s="36">
        <f t="shared" si="1"/>
        <v>0</v>
      </c>
      <c r="J6" s="55">
        <f t="shared" si="2"/>
        <v>0</v>
      </c>
    </row>
    <row r="7" spans="1:10" ht="44.4" customHeight="1" x14ac:dyDescent="0.3">
      <c r="A7" s="45" t="s">
        <v>33</v>
      </c>
      <c r="B7" s="37" t="s">
        <v>38</v>
      </c>
      <c r="C7" s="197" t="s">
        <v>80</v>
      </c>
      <c r="D7" s="198"/>
      <c r="E7" s="110"/>
      <c r="F7" s="38">
        <v>48</v>
      </c>
      <c r="G7" s="113"/>
      <c r="H7" s="39">
        <f t="shared" si="0"/>
        <v>0</v>
      </c>
      <c r="I7" s="39">
        <f t="shared" si="1"/>
        <v>0</v>
      </c>
      <c r="J7" s="56">
        <f t="shared" si="2"/>
        <v>0</v>
      </c>
    </row>
    <row r="8" spans="1:10" ht="31.8" customHeight="1" x14ac:dyDescent="0.3">
      <c r="A8" s="34"/>
      <c r="B8" s="34"/>
      <c r="C8" s="203" t="s">
        <v>107</v>
      </c>
      <c r="D8" s="203"/>
      <c r="E8" s="109"/>
      <c r="F8" s="35">
        <v>12</v>
      </c>
      <c r="G8" s="112"/>
      <c r="H8" s="36">
        <f t="shared" si="0"/>
        <v>0</v>
      </c>
      <c r="I8" s="36">
        <f t="shared" si="1"/>
        <v>0</v>
      </c>
      <c r="J8" s="57">
        <f t="shared" si="2"/>
        <v>0</v>
      </c>
    </row>
    <row r="9" spans="1:10" ht="44.4" customHeight="1" thickBot="1" x14ac:dyDescent="0.35">
      <c r="A9" s="195" t="s">
        <v>65</v>
      </c>
      <c r="B9" s="196"/>
      <c r="C9" s="196"/>
      <c r="D9" s="196"/>
      <c r="E9" s="196"/>
      <c r="F9" s="196"/>
      <c r="G9" s="196"/>
      <c r="H9" s="52">
        <f>+H3+H4+H5+H6+H7+H8</f>
        <v>0</v>
      </c>
      <c r="I9" s="52">
        <f>+I3+I4+I5+I6+I7+I8</f>
        <v>0</v>
      </c>
      <c r="J9" s="53">
        <f>+J3+J4+J5+J6+J7+J8</f>
        <v>0</v>
      </c>
    </row>
  </sheetData>
  <sheetProtection algorithmName="SHA-512" hashValue="hIhXyg1WB8B2k9lJcTaxonithaKoHwLqo1QMf65DZNn7B99vh93S1UQIyATO4KHLEz+xZfC3oQfEsWFNgVKylA==" saltValue="eSHdOY4XiPVgZBwVN2EIoA==" spinCount="100000" sheet="1" objects="1" scenarios="1"/>
  <mergeCells count="9">
    <mergeCell ref="A1:J1"/>
    <mergeCell ref="C2:D2"/>
    <mergeCell ref="A9:G9"/>
    <mergeCell ref="C7:D7"/>
    <mergeCell ref="C6:D6"/>
    <mergeCell ref="C5:D5"/>
    <mergeCell ref="C4:D4"/>
    <mergeCell ref="C3:D3"/>
    <mergeCell ref="C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topLeftCell="E1" workbookViewId="0">
      <selection activeCell="L4" sqref="L4"/>
    </sheetView>
  </sheetViews>
  <sheetFormatPr defaultRowHeight="14.4" x14ac:dyDescent="0.3"/>
  <cols>
    <col min="4" max="4" width="23.77734375" customWidth="1"/>
    <col min="5" max="5" width="35.88671875" customWidth="1"/>
    <col min="7" max="7" width="17.33203125" customWidth="1"/>
    <col min="8" max="8" width="15.21875" customWidth="1"/>
    <col min="9" max="10" width="17.88671875" customWidth="1"/>
    <col min="11" max="11" width="17.21875" customWidth="1"/>
    <col min="12" max="12" width="15.88671875" customWidth="1"/>
    <col min="13" max="13" width="17.5546875" customWidth="1"/>
    <col min="14" max="14" width="18.44140625" customWidth="1"/>
  </cols>
  <sheetData>
    <row r="1" spans="1:14" ht="24.6" customHeight="1" thickBot="1" x14ac:dyDescent="0.4">
      <c r="A1" s="208" t="s">
        <v>40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10"/>
    </row>
    <row r="2" spans="1:14" ht="43.8" thickBot="1" x14ac:dyDescent="0.35">
      <c r="A2" s="14" t="s">
        <v>0</v>
      </c>
      <c r="B2" s="15" t="s">
        <v>1</v>
      </c>
      <c r="C2" s="194" t="s">
        <v>2</v>
      </c>
      <c r="D2" s="194"/>
      <c r="E2" s="15" t="s">
        <v>63</v>
      </c>
      <c r="F2" s="15" t="s">
        <v>74</v>
      </c>
      <c r="G2" s="15" t="s">
        <v>110</v>
      </c>
      <c r="H2" s="15" t="s">
        <v>68</v>
      </c>
      <c r="I2" s="15" t="s">
        <v>70</v>
      </c>
      <c r="J2" s="15" t="s">
        <v>69</v>
      </c>
      <c r="K2" s="15" t="s">
        <v>71</v>
      </c>
      <c r="L2" s="15" t="s">
        <v>72</v>
      </c>
      <c r="M2" s="15" t="s">
        <v>73</v>
      </c>
      <c r="N2" s="16" t="s">
        <v>62</v>
      </c>
    </row>
    <row r="3" spans="1:14" ht="15" thickBot="1" x14ac:dyDescent="0.35">
      <c r="A3" s="204" t="s">
        <v>42</v>
      </c>
      <c r="B3" s="205"/>
      <c r="C3" s="205"/>
      <c r="D3" s="205"/>
      <c r="E3" s="205"/>
      <c r="F3" s="30" t="s">
        <v>67</v>
      </c>
      <c r="G3" s="31"/>
      <c r="H3" s="32"/>
      <c r="I3" s="32"/>
      <c r="J3" s="32"/>
      <c r="K3" s="32"/>
      <c r="L3" s="32"/>
      <c r="M3" s="32"/>
      <c r="N3" s="33"/>
    </row>
    <row r="4" spans="1:14" ht="72.599999999999994" thickBot="1" x14ac:dyDescent="0.35">
      <c r="A4" s="211"/>
      <c r="B4" s="212"/>
      <c r="C4" s="212"/>
      <c r="D4" s="8" t="s">
        <v>91</v>
      </c>
      <c r="E4" s="114"/>
      <c r="F4" s="8">
        <v>10</v>
      </c>
      <c r="G4" s="115"/>
      <c r="H4" s="1">
        <f>+F4*G4</f>
        <v>0</v>
      </c>
      <c r="I4" s="1">
        <f>+H4*0.27</f>
        <v>0</v>
      </c>
      <c r="J4" s="115"/>
      <c r="K4" s="115"/>
      <c r="L4" s="1">
        <f>+H4+J4</f>
        <v>0</v>
      </c>
      <c r="M4" s="1">
        <f>+I4+K4</f>
        <v>0</v>
      </c>
      <c r="N4" s="5">
        <f>+L4+M4</f>
        <v>0</v>
      </c>
    </row>
    <row r="5" spans="1:14" ht="15" thickBot="1" x14ac:dyDescent="0.35">
      <c r="A5" s="213" t="s">
        <v>43</v>
      </c>
      <c r="B5" s="214"/>
      <c r="C5" s="214"/>
      <c r="D5" s="214"/>
      <c r="E5" s="214"/>
      <c r="F5" s="7" t="s">
        <v>46</v>
      </c>
      <c r="G5" s="6"/>
      <c r="H5" s="1"/>
      <c r="I5" s="1"/>
      <c r="J5" s="1"/>
      <c r="K5" s="1"/>
      <c r="L5" s="1"/>
      <c r="M5" s="1"/>
      <c r="N5" s="5"/>
    </row>
    <row r="6" spans="1:14" ht="87" thickBot="1" x14ac:dyDescent="0.35">
      <c r="A6" s="24" t="s">
        <v>66</v>
      </c>
      <c r="B6" s="25"/>
      <c r="C6" s="25"/>
      <c r="D6" s="8" t="s">
        <v>108</v>
      </c>
      <c r="E6" s="114"/>
      <c r="F6" s="25">
        <v>30</v>
      </c>
      <c r="G6" s="116"/>
      <c r="H6" s="26">
        <f>+F6*G6</f>
        <v>0</v>
      </c>
      <c r="I6" s="26">
        <f>+H6*0.27</f>
        <v>0</v>
      </c>
      <c r="J6" s="116"/>
      <c r="K6" s="116"/>
      <c r="L6" s="26">
        <f>+H6+J6</f>
        <v>0</v>
      </c>
      <c r="M6" s="26">
        <f>+I6+K6</f>
        <v>0</v>
      </c>
      <c r="N6" s="27">
        <f>+L6+M6</f>
        <v>0</v>
      </c>
    </row>
    <row r="7" spans="1:14" ht="15" customHeight="1" thickBot="1" x14ac:dyDescent="0.35">
      <c r="A7" s="206" t="s">
        <v>65</v>
      </c>
      <c r="B7" s="207"/>
      <c r="C7" s="207"/>
      <c r="D7" s="207"/>
      <c r="E7" s="207"/>
      <c r="F7" s="207"/>
      <c r="G7" s="207"/>
      <c r="H7" s="28">
        <f>+H4+H6</f>
        <v>0</v>
      </c>
      <c r="I7" s="28">
        <f t="shared" ref="I7:N7" si="0">+I4+I6</f>
        <v>0</v>
      </c>
      <c r="J7" s="28">
        <f t="shared" si="0"/>
        <v>0</v>
      </c>
      <c r="K7" s="28">
        <f t="shared" si="0"/>
        <v>0</v>
      </c>
      <c r="L7" s="28">
        <f t="shared" si="0"/>
        <v>0</v>
      </c>
      <c r="M7" s="28">
        <f t="shared" si="0"/>
        <v>0</v>
      </c>
      <c r="N7" s="29">
        <f t="shared" si="0"/>
        <v>0</v>
      </c>
    </row>
  </sheetData>
  <sheetProtection algorithmName="SHA-512" hashValue="ex94VquDSmFVK0g+QwmKPrBdmYy3JsjHnqk+42JYQH7i6c0fDw09/Q4YSnROK/LxQBqkKsXo9OjPy7ECLs6ibQ==" saltValue="Aw8SMHQbJ8CRFHQYwT5J2Q==" spinCount="100000" sheet="1" objects="1" scenarios="1"/>
  <mergeCells count="6">
    <mergeCell ref="A3:E3"/>
    <mergeCell ref="C2:D2"/>
    <mergeCell ref="A7:G7"/>
    <mergeCell ref="A1:N1"/>
    <mergeCell ref="A4:C4"/>
    <mergeCell ref="A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"/>
  <sheetViews>
    <sheetView workbookViewId="0">
      <selection activeCell="K5" sqref="K5"/>
    </sheetView>
  </sheetViews>
  <sheetFormatPr defaultRowHeight="14.4" x14ac:dyDescent="0.3"/>
  <cols>
    <col min="4" max="4" width="23.44140625" customWidth="1"/>
    <col min="6" max="6" width="13.33203125" customWidth="1"/>
    <col min="7" max="11" width="18.44140625" customWidth="1"/>
    <col min="12" max="12" width="18.21875" customWidth="1"/>
    <col min="13" max="13" width="18.33203125" customWidth="1"/>
  </cols>
  <sheetData>
    <row r="1" spans="1:13" ht="18.600000000000001" thickBot="1" x14ac:dyDescent="0.35">
      <c r="A1" s="217" t="s">
        <v>44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9"/>
    </row>
    <row r="2" spans="1:13" ht="29.4" thickBot="1" x14ac:dyDescent="0.35">
      <c r="A2" s="14"/>
      <c r="B2" s="15"/>
      <c r="C2" s="194" t="s">
        <v>45</v>
      </c>
      <c r="D2" s="194"/>
      <c r="E2" s="15" t="s">
        <v>46</v>
      </c>
      <c r="F2" s="15" t="s">
        <v>110</v>
      </c>
      <c r="G2" s="15" t="s">
        <v>68</v>
      </c>
      <c r="H2" s="15" t="s">
        <v>70</v>
      </c>
      <c r="I2" s="15" t="s">
        <v>69</v>
      </c>
      <c r="J2" s="15" t="s">
        <v>71</v>
      </c>
      <c r="K2" s="15" t="s">
        <v>72</v>
      </c>
      <c r="L2" s="15" t="s">
        <v>73</v>
      </c>
      <c r="M2" s="16" t="s">
        <v>62</v>
      </c>
    </row>
    <row r="3" spans="1:13" s="3" customFormat="1" ht="28.2" customHeight="1" x14ac:dyDescent="0.3">
      <c r="A3" s="9"/>
      <c r="B3" s="10"/>
      <c r="C3" s="215" t="s">
        <v>75</v>
      </c>
      <c r="D3" s="215"/>
      <c r="E3" s="11">
        <v>500</v>
      </c>
      <c r="F3" s="117"/>
      <c r="G3" s="12">
        <f>+E3*F3</f>
        <v>0</v>
      </c>
      <c r="H3" s="12">
        <f>+G3*0.27</f>
        <v>0</v>
      </c>
      <c r="I3" s="117"/>
      <c r="J3" s="117"/>
      <c r="K3" s="12">
        <f>+G3+I3</f>
        <v>0</v>
      </c>
      <c r="L3" s="12">
        <f>+H3+J3</f>
        <v>0</v>
      </c>
      <c r="M3" s="13">
        <f>+K3+L3</f>
        <v>0</v>
      </c>
    </row>
    <row r="4" spans="1:13" s="3" customFormat="1" ht="15" thickBot="1" x14ac:dyDescent="0.35">
      <c r="A4" s="17"/>
      <c r="B4" s="18"/>
      <c r="C4" s="216" t="s">
        <v>64</v>
      </c>
      <c r="D4" s="216"/>
      <c r="E4" s="19">
        <v>10</v>
      </c>
      <c r="F4" s="116"/>
      <c r="G4" s="20">
        <f>+E4*F4</f>
        <v>0</v>
      </c>
      <c r="H4" s="20">
        <f>+G4*0.27</f>
        <v>0</v>
      </c>
      <c r="I4" s="116"/>
      <c r="J4" s="116"/>
      <c r="K4" s="20">
        <f>+G4+I4</f>
        <v>0</v>
      </c>
      <c r="L4" s="20">
        <f>+H4+J4</f>
        <v>0</v>
      </c>
      <c r="M4" s="21">
        <f>+K4+L4</f>
        <v>0</v>
      </c>
    </row>
    <row r="5" spans="1:13" ht="15" thickBot="1" x14ac:dyDescent="0.35">
      <c r="A5" s="206" t="s">
        <v>65</v>
      </c>
      <c r="B5" s="207"/>
      <c r="C5" s="207"/>
      <c r="D5" s="207"/>
      <c r="E5" s="207"/>
      <c r="F5" s="207"/>
      <c r="G5" s="22">
        <f>+G3+G4</f>
        <v>0</v>
      </c>
      <c r="H5" s="22">
        <f t="shared" ref="H5:L5" si="0">+H3+H4</f>
        <v>0</v>
      </c>
      <c r="I5" s="22">
        <f t="shared" si="0"/>
        <v>0</v>
      </c>
      <c r="J5" s="22">
        <f t="shared" si="0"/>
        <v>0</v>
      </c>
      <c r="K5" s="22">
        <f t="shared" si="0"/>
        <v>0</v>
      </c>
      <c r="L5" s="22">
        <f t="shared" si="0"/>
        <v>0</v>
      </c>
      <c r="M5" s="23">
        <f>+M3+M4</f>
        <v>0</v>
      </c>
    </row>
  </sheetData>
  <sheetProtection algorithmName="SHA-512" hashValue="ALC4Mx/cYsDsKFslMOt8g1eYQRbrKvhEkrKH2O1jacF6iaJuE5GZiSquHiTxMsgWFzgTtBZ4benT6P3X+nNigA==" saltValue="rP+6TEr7cauUu3QbmkdXDw==" spinCount="100000" sheet="1" objects="1" scenarios="1"/>
  <mergeCells count="5">
    <mergeCell ref="C2:D2"/>
    <mergeCell ref="C3:D3"/>
    <mergeCell ref="C4:D4"/>
    <mergeCell ref="A5:F5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ÖSSZESÍTŐ LAP</vt:lpstr>
      <vt:lpstr>HANGTECHNIKA</vt:lpstr>
      <vt:lpstr>SZÍNPADRENDSZER</vt:lpstr>
      <vt:lpstr>SZÍNHÁZI FÜGGÖNYRENDSZER</vt:lpstr>
      <vt:lpstr>FESTÉS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Krisztina Kolozsvari</dc:creator>
  <cp:lastModifiedBy>Kolozsvári Krisztina</cp:lastModifiedBy>
  <dcterms:created xsi:type="dcterms:W3CDTF">2025-08-05T14:17:02Z</dcterms:created>
  <dcterms:modified xsi:type="dcterms:W3CDTF">2025-09-18T11:52:10Z</dcterms:modified>
</cp:coreProperties>
</file>